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2024-2025" sheetId="2" r:id="rId1"/>
  </sheets>
  <calcPr calcId="144525"/>
</workbook>
</file>

<file path=xl/calcChain.xml><?xml version="1.0" encoding="utf-8"?>
<calcChain xmlns="http://schemas.openxmlformats.org/spreadsheetml/2006/main">
  <c r="E17" i="2" l="1"/>
  <c r="D17" i="2"/>
  <c r="M46" i="2" l="1"/>
  <c r="P46" i="2"/>
  <c r="O45" i="2"/>
  <c r="O44" i="2"/>
  <c r="O43" i="2"/>
  <c r="O42" i="2"/>
  <c r="O41" i="2"/>
  <c r="O40" i="2"/>
  <c r="O39" i="2"/>
  <c r="O38" i="2"/>
  <c r="O37" i="2"/>
  <c r="O36" i="2"/>
  <c r="I34" i="2"/>
  <c r="H34" i="2"/>
  <c r="G34" i="2"/>
  <c r="E34" i="2"/>
  <c r="D34" i="2"/>
  <c r="F45" i="2" s="1"/>
  <c r="C34" i="2"/>
  <c r="O31" i="2"/>
  <c r="M31" i="2"/>
  <c r="L31" i="2"/>
  <c r="K31" i="2"/>
  <c r="P29" i="2"/>
  <c r="O29" i="2"/>
  <c r="N29" i="2"/>
  <c r="M29" i="2"/>
  <c r="L29" i="2"/>
  <c r="K29" i="2"/>
  <c r="P28" i="2"/>
  <c r="O28" i="2"/>
  <c r="N28" i="2"/>
  <c r="M28" i="2"/>
  <c r="L28" i="2"/>
  <c r="K28" i="2"/>
  <c r="P27" i="2"/>
  <c r="O27" i="2"/>
  <c r="N27" i="2"/>
  <c r="M27" i="2"/>
  <c r="L27" i="2"/>
  <c r="K27" i="2"/>
  <c r="P26" i="2"/>
  <c r="N26" i="2"/>
  <c r="K26" i="2"/>
  <c r="M26" i="2"/>
  <c r="L26" i="2"/>
  <c r="P25" i="2"/>
  <c r="O25" i="2"/>
  <c r="N25" i="2"/>
  <c r="M25" i="2"/>
  <c r="L25" i="2"/>
  <c r="K25" i="2"/>
  <c r="P24" i="2"/>
  <c r="N24" i="2"/>
  <c r="K24" i="2"/>
  <c r="M24" i="2"/>
  <c r="L24" i="2"/>
  <c r="P23" i="2"/>
  <c r="O23" i="2"/>
  <c r="N23" i="2"/>
  <c r="M23" i="2"/>
  <c r="L23" i="2"/>
  <c r="K23" i="2"/>
  <c r="P22" i="2"/>
  <c r="O22" i="2"/>
  <c r="N22" i="2"/>
  <c r="M22" i="2"/>
  <c r="L22" i="2"/>
  <c r="K22" i="2"/>
  <c r="P21" i="2"/>
  <c r="N21" i="2"/>
  <c r="K21" i="2"/>
  <c r="M21" i="2"/>
  <c r="L21" i="2"/>
  <c r="O18" i="2"/>
  <c r="M18" i="2"/>
  <c r="L18" i="2"/>
  <c r="K18" i="2"/>
  <c r="P17" i="2"/>
  <c r="N17" i="2"/>
  <c r="K17" i="2"/>
  <c r="M17" i="2"/>
  <c r="L17" i="2"/>
  <c r="H15" i="2"/>
  <c r="E15" i="2"/>
  <c r="E9" i="2" s="1"/>
  <c r="E47" i="2" s="1"/>
  <c r="D15" i="2"/>
  <c r="D9" i="2" s="1"/>
  <c r="D47" i="2" s="1"/>
  <c r="C15" i="2"/>
  <c r="C9" i="2" s="1"/>
  <c r="C47" i="2" s="1"/>
  <c r="P14" i="2"/>
  <c r="N14" i="2"/>
  <c r="M14" i="2"/>
  <c r="L14" i="2"/>
  <c r="K14" i="2"/>
  <c r="P13" i="2"/>
  <c r="O13" i="2"/>
  <c r="N13" i="2"/>
  <c r="M13" i="2"/>
  <c r="L13" i="2"/>
  <c r="K13" i="2"/>
  <c r="O12" i="2"/>
  <c r="M12" i="2"/>
  <c r="L12" i="2"/>
  <c r="K12" i="2"/>
  <c r="P11" i="2"/>
  <c r="N11" i="2"/>
  <c r="M11" i="2"/>
  <c r="L11" i="2"/>
  <c r="K11" i="2"/>
  <c r="F11" i="2" l="1"/>
  <c r="F13" i="2"/>
  <c r="F15" i="2"/>
  <c r="L15" i="2"/>
  <c r="F14" i="2"/>
  <c r="O34" i="2"/>
  <c r="H9" i="2"/>
  <c r="J19" i="2" s="1"/>
  <c r="O11" i="2"/>
  <c r="F12" i="2"/>
  <c r="N12" i="2"/>
  <c r="P12" i="2"/>
  <c r="O14" i="2"/>
  <c r="G15" i="2"/>
  <c r="I15" i="2"/>
  <c r="O15" i="2"/>
  <c r="F17" i="2"/>
  <c r="O17" i="2"/>
  <c r="F18" i="2"/>
  <c r="N18" i="2"/>
  <c r="P18" i="2"/>
  <c r="F21" i="2"/>
  <c r="O21" i="2"/>
  <c r="F22" i="2"/>
  <c r="F23" i="2"/>
  <c r="F24" i="2"/>
  <c r="O24" i="2"/>
  <c r="F25" i="2"/>
  <c r="F26" i="2"/>
  <c r="O26" i="2"/>
  <c r="F27" i="2"/>
  <c r="F28" i="2"/>
  <c r="F29" i="2"/>
  <c r="F31" i="2"/>
  <c r="N31" i="2"/>
  <c r="P31" i="2"/>
  <c r="L34" i="2"/>
  <c r="N34" i="2"/>
  <c r="P34" i="2"/>
  <c r="F36" i="2"/>
  <c r="J36" i="2"/>
  <c r="L36" i="2"/>
  <c r="N36" i="2"/>
  <c r="P36" i="2"/>
  <c r="F37" i="2"/>
  <c r="J37" i="2"/>
  <c r="L37" i="2"/>
  <c r="N37" i="2"/>
  <c r="P37" i="2"/>
  <c r="F38" i="2"/>
  <c r="J38" i="2"/>
  <c r="L38" i="2"/>
  <c r="N38" i="2"/>
  <c r="P38" i="2"/>
  <c r="F39" i="2"/>
  <c r="J39" i="2"/>
  <c r="L39" i="2"/>
  <c r="N39" i="2"/>
  <c r="P39" i="2"/>
  <c r="F40" i="2"/>
  <c r="J40" i="2"/>
  <c r="L40" i="2"/>
  <c r="N40" i="2"/>
  <c r="P40" i="2"/>
  <c r="F41" i="2"/>
  <c r="J41" i="2"/>
  <c r="L41" i="2"/>
  <c r="N41" i="2"/>
  <c r="P41" i="2"/>
  <c r="F42" i="2"/>
  <c r="J42" i="2"/>
  <c r="L42" i="2"/>
  <c r="N42" i="2"/>
  <c r="P42" i="2"/>
  <c r="F43" i="2"/>
  <c r="J43" i="2"/>
  <c r="L43" i="2"/>
  <c r="N43" i="2"/>
  <c r="P43" i="2"/>
  <c r="F44" i="2"/>
  <c r="J44" i="2"/>
  <c r="L44" i="2"/>
  <c r="N44" i="2"/>
  <c r="P44" i="2"/>
  <c r="J45" i="2"/>
  <c r="L45" i="2"/>
  <c r="N45" i="2"/>
  <c r="P45" i="2"/>
  <c r="K34" i="2"/>
  <c r="M34" i="2"/>
  <c r="K36" i="2"/>
  <c r="M36" i="2"/>
  <c r="K37" i="2"/>
  <c r="M37" i="2"/>
  <c r="K38" i="2"/>
  <c r="M38" i="2"/>
  <c r="K39" i="2"/>
  <c r="M39" i="2"/>
  <c r="K40" i="2"/>
  <c r="M40" i="2"/>
  <c r="K41" i="2"/>
  <c r="M41" i="2"/>
  <c r="K42" i="2"/>
  <c r="M42" i="2"/>
  <c r="K43" i="2"/>
  <c r="M43" i="2"/>
  <c r="K44" i="2"/>
  <c r="M44" i="2"/>
  <c r="K45" i="2"/>
  <c r="M45" i="2"/>
  <c r="J15" i="2" l="1"/>
  <c r="F9" i="2"/>
  <c r="J26" i="2"/>
  <c r="J21" i="2"/>
  <c r="J11" i="2"/>
  <c r="J24" i="2"/>
  <c r="J17" i="2"/>
  <c r="J14" i="2"/>
  <c r="J31" i="2"/>
  <c r="J18" i="2"/>
  <c r="J12" i="2"/>
  <c r="F34" i="2"/>
  <c r="N15" i="2"/>
  <c r="G9" i="2"/>
  <c r="K15" i="2"/>
  <c r="J34" i="2"/>
  <c r="P15" i="2"/>
  <c r="I9" i="2"/>
  <c r="M15" i="2"/>
  <c r="H47" i="2"/>
  <c r="J29" i="2"/>
  <c r="J28" i="2"/>
  <c r="J27" i="2"/>
  <c r="J25" i="2"/>
  <c r="J23" i="2"/>
  <c r="J22" i="2"/>
  <c r="O9" i="2"/>
  <c r="J13" i="2"/>
  <c r="L9" i="2"/>
  <c r="J9" i="2" l="1"/>
  <c r="M9" i="2"/>
  <c r="I47" i="2"/>
  <c r="P9" i="2"/>
  <c r="K9" i="2"/>
  <c r="G47" i="2"/>
  <c r="N9" i="2"/>
</calcChain>
</file>

<file path=xl/sharedStrings.xml><?xml version="1.0" encoding="utf-8"?>
<sst xmlns="http://schemas.openxmlformats.org/spreadsheetml/2006/main" count="60" uniqueCount="51">
  <si>
    <t>И Н Ф О Р М А Ц И Я</t>
  </si>
  <si>
    <t>(в тыс.сомах)</t>
  </si>
  <si>
    <t>№</t>
  </si>
  <si>
    <t>Наименование</t>
  </si>
  <si>
    <t>Откл.           (+,-)</t>
  </si>
  <si>
    <t>% роста</t>
  </si>
  <si>
    <t>Утверж.                план</t>
  </si>
  <si>
    <t>Уточ.                план</t>
  </si>
  <si>
    <t>Факт          (касса)</t>
  </si>
  <si>
    <t>Удел.             вес %</t>
  </si>
  <si>
    <t xml:space="preserve">Всего доходы </t>
  </si>
  <si>
    <t>в том числе:</t>
  </si>
  <si>
    <t>Регулируемые доходы</t>
  </si>
  <si>
    <t>Закрепленные доходы</t>
  </si>
  <si>
    <t>Категориальные гранты</t>
  </si>
  <si>
    <t>Выравнивающие трансферты</t>
  </si>
  <si>
    <t>Целевые трансферты</t>
  </si>
  <si>
    <t>Генеральный план</t>
  </si>
  <si>
    <t>50% высокогорье</t>
  </si>
  <si>
    <t>Бюджетная ссуда</t>
  </si>
  <si>
    <t>остаток на начало года</t>
  </si>
  <si>
    <t xml:space="preserve">Всего расходы </t>
  </si>
  <si>
    <t>в том  числе:</t>
  </si>
  <si>
    <t>Гос.службы общего назначения</t>
  </si>
  <si>
    <t xml:space="preserve">Оборона </t>
  </si>
  <si>
    <t>Общ-ый порядок  и безопасность</t>
  </si>
  <si>
    <t>Экономические вопросы</t>
  </si>
  <si>
    <t>Охрана окружающей среды</t>
  </si>
  <si>
    <t>Жилищно-коммунальные услуги</t>
  </si>
  <si>
    <t>Здравоохранение</t>
  </si>
  <si>
    <t>Отдых, культура и религия</t>
  </si>
  <si>
    <t>Образование</t>
  </si>
  <si>
    <t>Социальная защита</t>
  </si>
  <si>
    <t>остаток на конец года</t>
  </si>
  <si>
    <t>БАЛАНС</t>
  </si>
  <si>
    <t xml:space="preserve">за 12 месяцев 2025 года </t>
  </si>
  <si>
    <t xml:space="preserve">  за 12 месяцев 2024 года </t>
  </si>
  <si>
    <t>Алтын Арашан</t>
  </si>
  <si>
    <t>Повышение заработной платы ТОП МОП</t>
  </si>
  <si>
    <t>Повышение зарплаты</t>
  </si>
  <si>
    <t>Зарплата дошкольных учреждений</t>
  </si>
  <si>
    <t>Программа развития городов</t>
  </si>
  <si>
    <t>Согласно Распоряжения КМКР</t>
  </si>
  <si>
    <t>Теплоэнергия Субсидия</t>
  </si>
  <si>
    <t>Транспортный налог</t>
  </si>
  <si>
    <t>Земельный налог</t>
  </si>
  <si>
    <t xml:space="preserve">Трансферты между уровнями </t>
  </si>
  <si>
    <t>Самый лучший айыл окмот</t>
  </si>
  <si>
    <t>Прочие (безопасный город)</t>
  </si>
  <si>
    <t>Делегирование полномочия (Нац.стат.ком +Унаа кызмат, ГРС)</t>
  </si>
  <si>
    <t>по исполнению местных бюджетов айылного аймака Алтын-Арашан Ак-Суйского района Ысык-Кульской области за 12 месяцев 2024-2025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</si>
</sst>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0.0%"/>
    <numFmt numFmtId="167" formatCode="#,##0.000"/>
    <numFmt numFmtId="168" formatCode="#,##0.0_ ;\-#,##0.0\ 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</font>
    <font>
      <b/>
      <sz val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Arial Cyr"/>
      <charset val="204"/>
    </font>
    <font>
      <b/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</cellStyleXfs>
  <cellXfs count="75">
    <xf numFmtId="0" fontId="0" fillId="0" borderId="0" xfId="0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165" fontId="4" fillId="0" borderId="0" xfId="2" applyNumberFormat="1" applyFont="1" applyFill="1" applyAlignment="1">
      <alignment horizontal="center"/>
    </xf>
    <xf numFmtId="0" fontId="4" fillId="0" borderId="0" xfId="2" applyFont="1" applyFill="1"/>
    <xf numFmtId="0" fontId="4" fillId="0" borderId="0" xfId="2" applyFont="1" applyFill="1" applyAlignment="1"/>
    <xf numFmtId="0" fontId="5" fillId="0" borderId="0" xfId="2" applyFont="1" applyFill="1" applyBorder="1" applyAlignment="1">
      <alignment horizontal="right"/>
    </xf>
    <xf numFmtId="0" fontId="8" fillId="0" borderId="3" xfId="3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/>
    </xf>
    <xf numFmtId="0" fontId="8" fillId="2" borderId="2" xfId="4" applyFont="1" applyFill="1" applyBorder="1"/>
    <xf numFmtId="164" fontId="8" fillId="2" borderId="2" xfId="4" applyNumberFormat="1" applyFont="1" applyFill="1" applyBorder="1"/>
    <xf numFmtId="166" fontId="8" fillId="2" borderId="2" xfId="1" applyNumberFormat="1" applyFont="1" applyFill="1" applyBorder="1"/>
    <xf numFmtId="0" fontId="4" fillId="0" borderId="1" xfId="2" applyFont="1" applyBorder="1" applyAlignment="1">
      <alignment horizontal="center"/>
    </xf>
    <xf numFmtId="164" fontId="12" fillId="0" borderId="3" xfId="5" applyNumberFormat="1" applyFont="1" applyFill="1" applyBorder="1" applyAlignment="1">
      <alignment horizontal="right"/>
    </xf>
    <xf numFmtId="166" fontId="12" fillId="0" borderId="3" xfId="5" applyNumberFormat="1" applyFont="1" applyFill="1" applyBorder="1" applyAlignment="1">
      <alignment horizontal="right"/>
    </xf>
    <xf numFmtId="0" fontId="12" fillId="0" borderId="2" xfId="4" applyFont="1" applyBorder="1"/>
    <xf numFmtId="0" fontId="12" fillId="0" borderId="3" xfId="4" applyFont="1" applyBorder="1"/>
    <xf numFmtId="0" fontId="12" fillId="0" borderId="2" xfId="4" applyFont="1" applyBorder="1" applyAlignment="1">
      <alignment wrapText="1"/>
    </xf>
    <xf numFmtId="0" fontId="10" fillId="0" borderId="0" xfId="2" applyFont="1"/>
    <xf numFmtId="0" fontId="14" fillId="0" borderId="0" xfId="2" applyFont="1"/>
    <xf numFmtId="0" fontId="4" fillId="0" borderId="0" xfId="2" applyFont="1"/>
    <xf numFmtId="0" fontId="15" fillId="0" borderId="0" xfId="2" applyFont="1"/>
    <xf numFmtId="0" fontId="6" fillId="0" borderId="0" xfId="2" applyFont="1"/>
    <xf numFmtId="0" fontId="16" fillId="0" borderId="0" xfId="2" applyFont="1"/>
    <xf numFmtId="0" fontId="17" fillId="0" borderId="0" xfId="2" applyFont="1"/>
    <xf numFmtId="0" fontId="18" fillId="0" borderId="0" xfId="2" applyFont="1"/>
    <xf numFmtId="0" fontId="5" fillId="0" borderId="0" xfId="2" applyFont="1"/>
    <xf numFmtId="164" fontId="12" fillId="0" borderId="0" xfId="4" applyNumberFormat="1" applyFont="1" applyFill="1" applyBorder="1"/>
    <xf numFmtId="165" fontId="12" fillId="0" borderId="0" xfId="4" applyNumberFormat="1" applyFont="1" applyFill="1" applyBorder="1"/>
    <xf numFmtId="0" fontId="4" fillId="0" borderId="0" xfId="2" applyFont="1" applyBorder="1"/>
    <xf numFmtId="0" fontId="4" fillId="0" borderId="3" xfId="2" applyFont="1" applyBorder="1"/>
    <xf numFmtId="0" fontId="4" fillId="0" borderId="3" xfId="2" applyFont="1" applyBorder="1" applyAlignment="1">
      <alignment horizontal="center"/>
    </xf>
    <xf numFmtId="0" fontId="6" fillId="0" borderId="3" xfId="2" applyFont="1" applyBorder="1"/>
    <xf numFmtId="0" fontId="9" fillId="0" borderId="3" xfId="4" applyFont="1" applyBorder="1"/>
    <xf numFmtId="0" fontId="9" fillId="0" borderId="3" xfId="4" applyFont="1" applyFill="1" applyBorder="1" applyAlignment="1">
      <alignment horizontal="right"/>
    </xf>
    <xf numFmtId="0" fontId="9" fillId="0" borderId="3" xfId="4" applyNumberFormat="1" applyFont="1" applyFill="1" applyBorder="1" applyAlignment="1">
      <alignment horizontal="right"/>
    </xf>
    <xf numFmtId="0" fontId="10" fillId="0" borderId="3" xfId="4" applyFont="1" applyBorder="1"/>
    <xf numFmtId="164" fontId="10" fillId="0" borderId="3" xfId="5" applyNumberFormat="1" applyFont="1" applyFill="1" applyBorder="1" applyAlignment="1">
      <alignment horizontal="right"/>
    </xf>
    <xf numFmtId="164" fontId="10" fillId="0" borderId="3" xfId="4" applyNumberFormat="1" applyFont="1" applyFill="1" applyBorder="1" applyAlignment="1">
      <alignment horizontal="right"/>
    </xf>
    <xf numFmtId="166" fontId="10" fillId="0" borderId="3" xfId="5" applyNumberFormat="1" applyFont="1" applyFill="1" applyBorder="1" applyAlignment="1">
      <alignment horizontal="right"/>
    </xf>
    <xf numFmtId="165" fontId="12" fillId="0" borderId="3" xfId="5" applyNumberFormat="1" applyFont="1" applyFill="1" applyBorder="1" applyAlignment="1">
      <alignment horizontal="right"/>
    </xf>
    <xf numFmtId="164" fontId="13" fillId="0" borderId="3" xfId="5" applyNumberFormat="1" applyFont="1" applyFill="1" applyBorder="1" applyAlignment="1">
      <alignment horizontal="right"/>
    </xf>
    <xf numFmtId="164" fontId="8" fillId="0" borderId="3" xfId="4" applyNumberFormat="1" applyFont="1" applyFill="1" applyBorder="1" applyAlignment="1">
      <alignment horizontal="right"/>
    </xf>
    <xf numFmtId="166" fontId="13" fillId="0" borderId="3" xfId="5" applyNumberFormat="1" applyFont="1" applyFill="1" applyBorder="1" applyAlignment="1">
      <alignment horizontal="right"/>
    </xf>
    <xf numFmtId="164" fontId="12" fillId="0" borderId="3" xfId="4" applyNumberFormat="1" applyFont="1" applyFill="1" applyBorder="1" applyAlignment="1">
      <alignment horizontal="right"/>
    </xf>
    <xf numFmtId="0" fontId="8" fillId="0" borderId="3" xfId="4" applyFont="1" applyBorder="1"/>
    <xf numFmtId="0" fontId="8" fillId="0" borderId="3" xfId="4" applyFont="1" applyFill="1" applyBorder="1" applyAlignment="1">
      <alignment horizontal="right"/>
    </xf>
    <xf numFmtId="165" fontId="12" fillId="0" borderId="3" xfId="4" applyNumberFormat="1" applyFont="1" applyFill="1" applyBorder="1" applyAlignment="1">
      <alignment horizontal="right"/>
    </xf>
    <xf numFmtId="0" fontId="12" fillId="0" borderId="3" xfId="4" applyFont="1" applyFill="1" applyBorder="1" applyAlignment="1">
      <alignment horizontal="right"/>
    </xf>
    <xf numFmtId="0" fontId="4" fillId="0" borderId="3" xfId="2" applyFont="1" applyFill="1" applyBorder="1" applyAlignment="1">
      <alignment horizontal="right"/>
    </xf>
    <xf numFmtId="165" fontId="4" fillId="0" borderId="3" xfId="2" applyNumberFormat="1" applyFont="1" applyFill="1" applyBorder="1" applyAlignment="1">
      <alignment horizontal="right"/>
    </xf>
    <xf numFmtId="0" fontId="10" fillId="0" borderId="3" xfId="4" applyFont="1" applyBorder="1" applyAlignment="1">
      <alignment wrapText="1"/>
    </xf>
    <xf numFmtId="164" fontId="10" fillId="0" borderId="3" xfId="5" applyNumberFormat="1" applyFont="1" applyFill="1" applyBorder="1" applyAlignment="1">
      <alignment horizontal="right" wrapText="1"/>
    </xf>
    <xf numFmtId="165" fontId="12" fillId="0" borderId="4" xfId="5" applyNumberFormat="1" applyFont="1" applyFill="1" applyBorder="1" applyAlignment="1">
      <alignment horizontal="right"/>
    </xf>
    <xf numFmtId="164" fontId="8" fillId="0" borderId="3" xfId="5" applyNumberFormat="1" applyFont="1" applyFill="1" applyBorder="1" applyAlignment="1">
      <alignment horizontal="right"/>
    </xf>
    <xf numFmtId="166" fontId="8" fillId="0" borderId="3" xfId="5" applyNumberFormat="1" applyFont="1" applyFill="1" applyBorder="1" applyAlignment="1">
      <alignment horizontal="right"/>
    </xf>
    <xf numFmtId="165" fontId="13" fillId="0" borderId="3" xfId="5" applyNumberFormat="1" applyFont="1" applyFill="1" applyBorder="1" applyAlignment="1">
      <alignment horizontal="right"/>
    </xf>
    <xf numFmtId="0" fontId="19" fillId="0" borderId="0" xfId="2" applyFont="1"/>
    <xf numFmtId="0" fontId="6" fillId="0" borderId="0" xfId="2" applyFont="1" applyBorder="1"/>
    <xf numFmtId="0" fontId="20" fillId="0" borderId="0" xfId="0" applyFont="1"/>
    <xf numFmtId="167" fontId="12" fillId="0" borderId="0" xfId="4" applyNumberFormat="1" applyFont="1" applyFill="1" applyBorder="1"/>
    <xf numFmtId="168" fontId="20" fillId="0" borderId="0" xfId="0" applyNumberFormat="1" applyFont="1" applyFill="1"/>
    <xf numFmtId="0" fontId="21" fillId="0" borderId="0" xfId="2" applyFont="1" applyBorder="1"/>
    <xf numFmtId="0" fontId="12" fillId="0" borderId="3" xfId="4" applyFont="1" applyBorder="1" applyAlignment="1">
      <alignment wrapText="1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/>
    </xf>
    <xf numFmtId="0" fontId="6" fillId="0" borderId="3" xfId="2" applyFont="1" applyFill="1" applyBorder="1" applyAlignment="1">
      <alignment horizontal="center"/>
    </xf>
    <xf numFmtId="0" fontId="8" fillId="0" borderId="4" xfId="3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7"/>
    <cellStyle name="Обычный_Bud 2006(без здрав КГ)12-2(2-3 чтение)4" xfId="4"/>
    <cellStyle name="Обычный_бюджет 97 г" xfId="3"/>
    <cellStyle name="Процентный" xfId="1" builtinId="5"/>
    <cellStyle name="Процентный 2" xfId="5"/>
    <cellStyle name="Процентный 2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M51"/>
  <sheetViews>
    <sheetView tabSelected="1" topLeftCell="A58" workbookViewId="0">
      <selection activeCell="A52" sqref="A52:XFD457"/>
    </sheetView>
  </sheetViews>
  <sheetFormatPr defaultRowHeight="12.75" x14ac:dyDescent="0.2"/>
  <cols>
    <col min="1" max="1" width="4.7109375" style="22" customWidth="1"/>
    <col min="2" max="2" width="39.42578125" style="22" customWidth="1"/>
    <col min="3" max="5" width="8.7109375" style="6" customWidth="1"/>
    <col min="6" max="6" width="10" style="6" customWidth="1"/>
    <col min="7" max="7" width="8.7109375" style="6" customWidth="1"/>
    <col min="8" max="8" width="10" style="6" customWidth="1"/>
    <col min="9" max="9" width="8.7109375" style="6" customWidth="1"/>
    <col min="10" max="10" width="9.5703125" style="6" customWidth="1"/>
    <col min="11" max="14" width="8.7109375" style="6" customWidth="1"/>
    <col min="15" max="16" width="8.28515625" style="6" customWidth="1"/>
    <col min="17" max="20" width="9.140625" style="21" customWidth="1"/>
    <col min="21" max="195" width="9.140625" style="22" customWidth="1"/>
    <col min="196" max="248" width="9.140625" style="22"/>
    <col min="249" max="249" width="4.7109375" style="22" customWidth="1"/>
    <col min="250" max="250" width="31.7109375" style="22" customWidth="1"/>
    <col min="251" max="257" width="10" style="22" customWidth="1"/>
    <col min="258" max="258" width="12.28515625" style="22" customWidth="1"/>
    <col min="259" max="261" width="9.42578125" style="22" customWidth="1"/>
    <col min="262" max="262" width="8.85546875" style="22" customWidth="1"/>
    <col min="263" max="264" width="8.28515625" style="22" customWidth="1"/>
    <col min="265" max="267" width="0" style="22" hidden="1" customWidth="1"/>
    <col min="268" max="451" width="9.140625" style="22" customWidth="1"/>
    <col min="452" max="504" width="9.140625" style="22"/>
    <col min="505" max="505" width="4.7109375" style="22" customWidth="1"/>
    <col min="506" max="506" width="31.7109375" style="22" customWidth="1"/>
    <col min="507" max="513" width="10" style="22" customWidth="1"/>
    <col min="514" max="514" width="12.28515625" style="22" customWidth="1"/>
    <col min="515" max="517" width="9.42578125" style="22" customWidth="1"/>
    <col min="518" max="518" width="8.85546875" style="22" customWidth="1"/>
    <col min="519" max="520" width="8.28515625" style="22" customWidth="1"/>
    <col min="521" max="523" width="0" style="22" hidden="1" customWidth="1"/>
    <col min="524" max="707" width="9.140625" style="22" customWidth="1"/>
    <col min="708" max="760" width="9.140625" style="22"/>
    <col min="761" max="761" width="4.7109375" style="22" customWidth="1"/>
    <col min="762" max="762" width="31.7109375" style="22" customWidth="1"/>
    <col min="763" max="769" width="10" style="22" customWidth="1"/>
    <col min="770" max="770" width="12.28515625" style="22" customWidth="1"/>
    <col min="771" max="773" width="9.42578125" style="22" customWidth="1"/>
    <col min="774" max="774" width="8.85546875" style="22" customWidth="1"/>
    <col min="775" max="776" width="8.28515625" style="22" customWidth="1"/>
    <col min="777" max="779" width="0" style="22" hidden="1" customWidth="1"/>
    <col min="780" max="963" width="9.140625" style="22" customWidth="1"/>
    <col min="964" max="1016" width="9.140625" style="22"/>
    <col min="1017" max="1017" width="4.7109375" style="22" customWidth="1"/>
    <col min="1018" max="1018" width="31.7109375" style="22" customWidth="1"/>
    <col min="1019" max="1025" width="10" style="22" customWidth="1"/>
    <col min="1026" max="1026" width="12.28515625" style="22" customWidth="1"/>
    <col min="1027" max="1029" width="9.42578125" style="22" customWidth="1"/>
    <col min="1030" max="1030" width="8.85546875" style="22" customWidth="1"/>
    <col min="1031" max="1032" width="8.28515625" style="22" customWidth="1"/>
    <col min="1033" max="1035" width="0" style="22" hidden="1" customWidth="1"/>
    <col min="1036" max="1219" width="9.140625" style="22" customWidth="1"/>
    <col min="1220" max="1272" width="9.140625" style="22"/>
    <col min="1273" max="1273" width="4.7109375" style="22" customWidth="1"/>
    <col min="1274" max="1274" width="31.7109375" style="22" customWidth="1"/>
    <col min="1275" max="1281" width="10" style="22" customWidth="1"/>
    <col min="1282" max="1282" width="12.28515625" style="22" customWidth="1"/>
    <col min="1283" max="1285" width="9.42578125" style="22" customWidth="1"/>
    <col min="1286" max="1286" width="8.85546875" style="22" customWidth="1"/>
    <col min="1287" max="1288" width="8.28515625" style="22" customWidth="1"/>
    <col min="1289" max="1291" width="0" style="22" hidden="1" customWidth="1"/>
    <col min="1292" max="1475" width="9.140625" style="22" customWidth="1"/>
    <col min="1476" max="1528" width="9.140625" style="22"/>
    <col min="1529" max="1529" width="4.7109375" style="22" customWidth="1"/>
    <col min="1530" max="1530" width="31.7109375" style="22" customWidth="1"/>
    <col min="1531" max="1537" width="10" style="22" customWidth="1"/>
    <col min="1538" max="1538" width="12.28515625" style="22" customWidth="1"/>
    <col min="1539" max="1541" width="9.42578125" style="22" customWidth="1"/>
    <col min="1542" max="1542" width="8.85546875" style="22" customWidth="1"/>
    <col min="1543" max="1544" width="8.28515625" style="22" customWidth="1"/>
    <col min="1545" max="1547" width="0" style="22" hidden="1" customWidth="1"/>
    <col min="1548" max="1731" width="9.140625" style="22" customWidth="1"/>
    <col min="1732" max="1784" width="9.140625" style="22"/>
    <col min="1785" max="1785" width="4.7109375" style="22" customWidth="1"/>
    <col min="1786" max="1786" width="31.7109375" style="22" customWidth="1"/>
    <col min="1787" max="1793" width="10" style="22" customWidth="1"/>
    <col min="1794" max="1794" width="12.28515625" style="22" customWidth="1"/>
    <col min="1795" max="1797" width="9.42578125" style="22" customWidth="1"/>
    <col min="1798" max="1798" width="8.85546875" style="22" customWidth="1"/>
    <col min="1799" max="1800" width="8.28515625" style="22" customWidth="1"/>
    <col min="1801" max="1803" width="0" style="22" hidden="1" customWidth="1"/>
    <col min="1804" max="1987" width="9.140625" style="22" customWidth="1"/>
    <col min="1988" max="2040" width="9.140625" style="22"/>
    <col min="2041" max="2041" width="4.7109375" style="22" customWidth="1"/>
    <col min="2042" max="2042" width="31.7109375" style="22" customWidth="1"/>
    <col min="2043" max="2049" width="10" style="22" customWidth="1"/>
    <col min="2050" max="2050" width="12.28515625" style="22" customWidth="1"/>
    <col min="2051" max="2053" width="9.42578125" style="22" customWidth="1"/>
    <col min="2054" max="2054" width="8.85546875" style="22" customWidth="1"/>
    <col min="2055" max="2056" width="8.28515625" style="22" customWidth="1"/>
    <col min="2057" max="2059" width="0" style="22" hidden="1" customWidth="1"/>
    <col min="2060" max="2243" width="9.140625" style="22" customWidth="1"/>
    <col min="2244" max="2296" width="9.140625" style="22"/>
    <col min="2297" max="2297" width="4.7109375" style="22" customWidth="1"/>
    <col min="2298" max="2298" width="31.7109375" style="22" customWidth="1"/>
    <col min="2299" max="2305" width="10" style="22" customWidth="1"/>
    <col min="2306" max="2306" width="12.28515625" style="22" customWidth="1"/>
    <col min="2307" max="2309" width="9.42578125" style="22" customWidth="1"/>
    <col min="2310" max="2310" width="8.85546875" style="22" customWidth="1"/>
    <col min="2311" max="2312" width="8.28515625" style="22" customWidth="1"/>
    <col min="2313" max="2315" width="0" style="22" hidden="1" customWidth="1"/>
    <col min="2316" max="2499" width="9.140625" style="22" customWidth="1"/>
    <col min="2500" max="2552" width="9.140625" style="22"/>
    <col min="2553" max="2553" width="4.7109375" style="22" customWidth="1"/>
    <col min="2554" max="2554" width="31.7109375" style="22" customWidth="1"/>
    <col min="2555" max="2561" width="10" style="22" customWidth="1"/>
    <col min="2562" max="2562" width="12.28515625" style="22" customWidth="1"/>
    <col min="2563" max="2565" width="9.42578125" style="22" customWidth="1"/>
    <col min="2566" max="2566" width="8.85546875" style="22" customWidth="1"/>
    <col min="2567" max="2568" width="8.28515625" style="22" customWidth="1"/>
    <col min="2569" max="2571" width="0" style="22" hidden="1" customWidth="1"/>
    <col min="2572" max="2755" width="9.140625" style="22" customWidth="1"/>
    <col min="2756" max="2808" width="9.140625" style="22"/>
    <col min="2809" max="2809" width="4.7109375" style="22" customWidth="1"/>
    <col min="2810" max="2810" width="31.7109375" style="22" customWidth="1"/>
    <col min="2811" max="2817" width="10" style="22" customWidth="1"/>
    <col min="2818" max="2818" width="12.28515625" style="22" customWidth="1"/>
    <col min="2819" max="2821" width="9.42578125" style="22" customWidth="1"/>
    <col min="2822" max="2822" width="8.85546875" style="22" customWidth="1"/>
    <col min="2823" max="2824" width="8.28515625" style="22" customWidth="1"/>
    <col min="2825" max="2827" width="0" style="22" hidden="1" customWidth="1"/>
    <col min="2828" max="3011" width="9.140625" style="22" customWidth="1"/>
    <col min="3012" max="3064" width="9.140625" style="22"/>
    <col min="3065" max="3065" width="4.7109375" style="22" customWidth="1"/>
    <col min="3066" max="3066" width="31.7109375" style="22" customWidth="1"/>
    <col min="3067" max="3073" width="10" style="22" customWidth="1"/>
    <col min="3074" max="3074" width="12.28515625" style="22" customWidth="1"/>
    <col min="3075" max="3077" width="9.42578125" style="22" customWidth="1"/>
    <col min="3078" max="3078" width="8.85546875" style="22" customWidth="1"/>
    <col min="3079" max="3080" width="8.28515625" style="22" customWidth="1"/>
    <col min="3081" max="3083" width="0" style="22" hidden="1" customWidth="1"/>
    <col min="3084" max="3267" width="9.140625" style="22" customWidth="1"/>
    <col min="3268" max="3320" width="9.140625" style="22"/>
    <col min="3321" max="3321" width="4.7109375" style="22" customWidth="1"/>
    <col min="3322" max="3322" width="31.7109375" style="22" customWidth="1"/>
    <col min="3323" max="3329" width="10" style="22" customWidth="1"/>
    <col min="3330" max="3330" width="12.28515625" style="22" customWidth="1"/>
    <col min="3331" max="3333" width="9.42578125" style="22" customWidth="1"/>
    <col min="3334" max="3334" width="8.85546875" style="22" customWidth="1"/>
    <col min="3335" max="3336" width="8.28515625" style="22" customWidth="1"/>
    <col min="3337" max="3339" width="0" style="22" hidden="1" customWidth="1"/>
    <col min="3340" max="3523" width="9.140625" style="22" customWidth="1"/>
    <col min="3524" max="3576" width="9.140625" style="22"/>
    <col min="3577" max="3577" width="4.7109375" style="22" customWidth="1"/>
    <col min="3578" max="3578" width="31.7109375" style="22" customWidth="1"/>
    <col min="3579" max="3585" width="10" style="22" customWidth="1"/>
    <col min="3586" max="3586" width="12.28515625" style="22" customWidth="1"/>
    <col min="3587" max="3589" width="9.42578125" style="22" customWidth="1"/>
    <col min="3590" max="3590" width="8.85546875" style="22" customWidth="1"/>
    <col min="3591" max="3592" width="8.28515625" style="22" customWidth="1"/>
    <col min="3593" max="3595" width="0" style="22" hidden="1" customWidth="1"/>
    <col min="3596" max="3779" width="9.140625" style="22" customWidth="1"/>
    <col min="3780" max="3832" width="9.140625" style="22"/>
    <col min="3833" max="3833" width="4.7109375" style="22" customWidth="1"/>
    <col min="3834" max="3834" width="31.7109375" style="22" customWidth="1"/>
    <col min="3835" max="3841" width="10" style="22" customWidth="1"/>
    <col min="3842" max="3842" width="12.28515625" style="22" customWidth="1"/>
    <col min="3843" max="3845" width="9.42578125" style="22" customWidth="1"/>
    <col min="3846" max="3846" width="8.85546875" style="22" customWidth="1"/>
    <col min="3847" max="3848" width="8.28515625" style="22" customWidth="1"/>
    <col min="3849" max="3851" width="0" style="22" hidden="1" customWidth="1"/>
    <col min="3852" max="4035" width="9.140625" style="22" customWidth="1"/>
    <col min="4036" max="4088" width="9.140625" style="22"/>
    <col min="4089" max="4089" width="4.7109375" style="22" customWidth="1"/>
    <col min="4090" max="4090" width="31.7109375" style="22" customWidth="1"/>
    <col min="4091" max="4097" width="10" style="22" customWidth="1"/>
    <col min="4098" max="4098" width="12.28515625" style="22" customWidth="1"/>
    <col min="4099" max="4101" width="9.42578125" style="22" customWidth="1"/>
    <col min="4102" max="4102" width="8.85546875" style="22" customWidth="1"/>
    <col min="4103" max="4104" width="8.28515625" style="22" customWidth="1"/>
    <col min="4105" max="4107" width="0" style="22" hidden="1" customWidth="1"/>
    <col min="4108" max="4291" width="9.140625" style="22" customWidth="1"/>
    <col min="4292" max="4344" width="9.140625" style="22"/>
    <col min="4345" max="4345" width="4.7109375" style="22" customWidth="1"/>
    <col min="4346" max="4346" width="31.7109375" style="22" customWidth="1"/>
    <col min="4347" max="4353" width="10" style="22" customWidth="1"/>
    <col min="4354" max="4354" width="12.28515625" style="22" customWidth="1"/>
    <col min="4355" max="4357" width="9.42578125" style="22" customWidth="1"/>
    <col min="4358" max="4358" width="8.85546875" style="22" customWidth="1"/>
    <col min="4359" max="4360" width="8.28515625" style="22" customWidth="1"/>
    <col min="4361" max="4363" width="0" style="22" hidden="1" customWidth="1"/>
    <col min="4364" max="4547" width="9.140625" style="22" customWidth="1"/>
    <col min="4548" max="4600" width="9.140625" style="22"/>
    <col min="4601" max="4601" width="4.7109375" style="22" customWidth="1"/>
    <col min="4602" max="4602" width="31.7109375" style="22" customWidth="1"/>
    <col min="4603" max="4609" width="10" style="22" customWidth="1"/>
    <col min="4610" max="4610" width="12.28515625" style="22" customWidth="1"/>
    <col min="4611" max="4613" width="9.42578125" style="22" customWidth="1"/>
    <col min="4614" max="4614" width="8.85546875" style="22" customWidth="1"/>
    <col min="4615" max="4616" width="8.28515625" style="22" customWidth="1"/>
    <col min="4617" max="4619" width="0" style="22" hidden="1" customWidth="1"/>
    <col min="4620" max="4803" width="9.140625" style="22" customWidth="1"/>
    <col min="4804" max="4856" width="9.140625" style="22"/>
    <col min="4857" max="4857" width="4.7109375" style="22" customWidth="1"/>
    <col min="4858" max="4858" width="31.7109375" style="22" customWidth="1"/>
    <col min="4859" max="4865" width="10" style="22" customWidth="1"/>
    <col min="4866" max="4866" width="12.28515625" style="22" customWidth="1"/>
    <col min="4867" max="4869" width="9.42578125" style="22" customWidth="1"/>
    <col min="4870" max="4870" width="8.85546875" style="22" customWidth="1"/>
    <col min="4871" max="4872" width="8.28515625" style="22" customWidth="1"/>
    <col min="4873" max="4875" width="0" style="22" hidden="1" customWidth="1"/>
    <col min="4876" max="5059" width="9.140625" style="22" customWidth="1"/>
    <col min="5060" max="5112" width="9.140625" style="22"/>
    <col min="5113" max="5113" width="4.7109375" style="22" customWidth="1"/>
    <col min="5114" max="5114" width="31.7109375" style="22" customWidth="1"/>
    <col min="5115" max="5121" width="10" style="22" customWidth="1"/>
    <col min="5122" max="5122" width="12.28515625" style="22" customWidth="1"/>
    <col min="5123" max="5125" width="9.42578125" style="22" customWidth="1"/>
    <col min="5126" max="5126" width="8.85546875" style="22" customWidth="1"/>
    <col min="5127" max="5128" width="8.28515625" style="22" customWidth="1"/>
    <col min="5129" max="5131" width="0" style="22" hidden="1" customWidth="1"/>
    <col min="5132" max="5315" width="9.140625" style="22" customWidth="1"/>
    <col min="5316" max="5368" width="9.140625" style="22"/>
    <col min="5369" max="5369" width="4.7109375" style="22" customWidth="1"/>
    <col min="5370" max="5370" width="31.7109375" style="22" customWidth="1"/>
    <col min="5371" max="5377" width="10" style="22" customWidth="1"/>
    <col min="5378" max="5378" width="12.28515625" style="22" customWidth="1"/>
    <col min="5379" max="5381" width="9.42578125" style="22" customWidth="1"/>
    <col min="5382" max="5382" width="8.85546875" style="22" customWidth="1"/>
    <col min="5383" max="5384" width="8.28515625" style="22" customWidth="1"/>
    <col min="5385" max="5387" width="0" style="22" hidden="1" customWidth="1"/>
    <col min="5388" max="5571" width="9.140625" style="22" customWidth="1"/>
    <col min="5572" max="5624" width="9.140625" style="22"/>
    <col min="5625" max="5625" width="4.7109375" style="22" customWidth="1"/>
    <col min="5626" max="5626" width="31.7109375" style="22" customWidth="1"/>
    <col min="5627" max="5633" width="10" style="22" customWidth="1"/>
    <col min="5634" max="5634" width="12.28515625" style="22" customWidth="1"/>
    <col min="5635" max="5637" width="9.42578125" style="22" customWidth="1"/>
    <col min="5638" max="5638" width="8.85546875" style="22" customWidth="1"/>
    <col min="5639" max="5640" width="8.28515625" style="22" customWidth="1"/>
    <col min="5641" max="5643" width="0" style="22" hidden="1" customWidth="1"/>
    <col min="5644" max="5827" width="9.140625" style="22" customWidth="1"/>
    <col min="5828" max="5880" width="9.140625" style="22"/>
    <col min="5881" max="5881" width="4.7109375" style="22" customWidth="1"/>
    <col min="5882" max="5882" width="31.7109375" style="22" customWidth="1"/>
    <col min="5883" max="5889" width="10" style="22" customWidth="1"/>
    <col min="5890" max="5890" width="12.28515625" style="22" customWidth="1"/>
    <col min="5891" max="5893" width="9.42578125" style="22" customWidth="1"/>
    <col min="5894" max="5894" width="8.85546875" style="22" customWidth="1"/>
    <col min="5895" max="5896" width="8.28515625" style="22" customWidth="1"/>
    <col min="5897" max="5899" width="0" style="22" hidden="1" customWidth="1"/>
    <col min="5900" max="6083" width="9.140625" style="22" customWidth="1"/>
    <col min="6084" max="6136" width="9.140625" style="22"/>
    <col min="6137" max="6137" width="4.7109375" style="22" customWidth="1"/>
    <col min="6138" max="6138" width="31.7109375" style="22" customWidth="1"/>
    <col min="6139" max="6145" width="10" style="22" customWidth="1"/>
    <col min="6146" max="6146" width="12.28515625" style="22" customWidth="1"/>
    <col min="6147" max="6149" width="9.42578125" style="22" customWidth="1"/>
    <col min="6150" max="6150" width="8.85546875" style="22" customWidth="1"/>
    <col min="6151" max="6152" width="8.28515625" style="22" customWidth="1"/>
    <col min="6153" max="6155" width="0" style="22" hidden="1" customWidth="1"/>
    <col min="6156" max="6339" width="9.140625" style="22" customWidth="1"/>
    <col min="6340" max="6392" width="9.140625" style="22"/>
    <col min="6393" max="6393" width="4.7109375" style="22" customWidth="1"/>
    <col min="6394" max="6394" width="31.7109375" style="22" customWidth="1"/>
    <col min="6395" max="6401" width="10" style="22" customWidth="1"/>
    <col min="6402" max="6402" width="12.28515625" style="22" customWidth="1"/>
    <col min="6403" max="6405" width="9.42578125" style="22" customWidth="1"/>
    <col min="6406" max="6406" width="8.85546875" style="22" customWidth="1"/>
    <col min="6407" max="6408" width="8.28515625" style="22" customWidth="1"/>
    <col min="6409" max="6411" width="0" style="22" hidden="1" customWidth="1"/>
    <col min="6412" max="6595" width="9.140625" style="22" customWidth="1"/>
    <col min="6596" max="6648" width="9.140625" style="22"/>
    <col min="6649" max="6649" width="4.7109375" style="22" customWidth="1"/>
    <col min="6650" max="6650" width="31.7109375" style="22" customWidth="1"/>
    <col min="6651" max="6657" width="10" style="22" customWidth="1"/>
    <col min="6658" max="6658" width="12.28515625" style="22" customWidth="1"/>
    <col min="6659" max="6661" width="9.42578125" style="22" customWidth="1"/>
    <col min="6662" max="6662" width="8.85546875" style="22" customWidth="1"/>
    <col min="6663" max="6664" width="8.28515625" style="22" customWidth="1"/>
    <col min="6665" max="6667" width="0" style="22" hidden="1" customWidth="1"/>
    <col min="6668" max="6851" width="9.140625" style="22" customWidth="1"/>
    <col min="6852" max="6904" width="9.140625" style="22"/>
    <col min="6905" max="6905" width="4.7109375" style="22" customWidth="1"/>
    <col min="6906" max="6906" width="31.7109375" style="22" customWidth="1"/>
    <col min="6907" max="6913" width="10" style="22" customWidth="1"/>
    <col min="6914" max="6914" width="12.28515625" style="22" customWidth="1"/>
    <col min="6915" max="6917" width="9.42578125" style="22" customWidth="1"/>
    <col min="6918" max="6918" width="8.85546875" style="22" customWidth="1"/>
    <col min="6919" max="6920" width="8.28515625" style="22" customWidth="1"/>
    <col min="6921" max="6923" width="0" style="22" hidden="1" customWidth="1"/>
    <col min="6924" max="7107" width="9.140625" style="22" customWidth="1"/>
    <col min="7108" max="7160" width="9.140625" style="22"/>
    <col min="7161" max="7161" width="4.7109375" style="22" customWidth="1"/>
    <col min="7162" max="7162" width="31.7109375" style="22" customWidth="1"/>
    <col min="7163" max="7169" width="10" style="22" customWidth="1"/>
    <col min="7170" max="7170" width="12.28515625" style="22" customWidth="1"/>
    <col min="7171" max="7173" width="9.42578125" style="22" customWidth="1"/>
    <col min="7174" max="7174" width="8.85546875" style="22" customWidth="1"/>
    <col min="7175" max="7176" width="8.28515625" style="22" customWidth="1"/>
    <col min="7177" max="7179" width="0" style="22" hidden="1" customWidth="1"/>
    <col min="7180" max="7363" width="9.140625" style="22" customWidth="1"/>
    <col min="7364" max="7416" width="9.140625" style="22"/>
    <col min="7417" max="7417" width="4.7109375" style="22" customWidth="1"/>
    <col min="7418" max="7418" width="31.7109375" style="22" customWidth="1"/>
    <col min="7419" max="7425" width="10" style="22" customWidth="1"/>
    <col min="7426" max="7426" width="12.28515625" style="22" customWidth="1"/>
    <col min="7427" max="7429" width="9.42578125" style="22" customWidth="1"/>
    <col min="7430" max="7430" width="8.85546875" style="22" customWidth="1"/>
    <col min="7431" max="7432" width="8.28515625" style="22" customWidth="1"/>
    <col min="7433" max="7435" width="0" style="22" hidden="1" customWidth="1"/>
    <col min="7436" max="7619" width="9.140625" style="22" customWidth="1"/>
    <col min="7620" max="7672" width="9.140625" style="22"/>
    <col min="7673" max="7673" width="4.7109375" style="22" customWidth="1"/>
    <col min="7674" max="7674" width="31.7109375" style="22" customWidth="1"/>
    <col min="7675" max="7681" width="10" style="22" customWidth="1"/>
    <col min="7682" max="7682" width="12.28515625" style="22" customWidth="1"/>
    <col min="7683" max="7685" width="9.42578125" style="22" customWidth="1"/>
    <col min="7686" max="7686" width="8.85546875" style="22" customWidth="1"/>
    <col min="7687" max="7688" width="8.28515625" style="22" customWidth="1"/>
    <col min="7689" max="7691" width="0" style="22" hidden="1" customWidth="1"/>
    <col min="7692" max="7875" width="9.140625" style="22" customWidth="1"/>
    <col min="7876" max="7928" width="9.140625" style="22"/>
    <col min="7929" max="7929" width="4.7109375" style="22" customWidth="1"/>
    <col min="7930" max="7930" width="31.7109375" style="22" customWidth="1"/>
    <col min="7931" max="7937" width="10" style="22" customWidth="1"/>
    <col min="7938" max="7938" width="12.28515625" style="22" customWidth="1"/>
    <col min="7939" max="7941" width="9.42578125" style="22" customWidth="1"/>
    <col min="7942" max="7942" width="8.85546875" style="22" customWidth="1"/>
    <col min="7943" max="7944" width="8.28515625" style="22" customWidth="1"/>
    <col min="7945" max="7947" width="0" style="22" hidden="1" customWidth="1"/>
    <col min="7948" max="8131" width="9.140625" style="22" customWidth="1"/>
    <col min="8132" max="8184" width="9.140625" style="22"/>
    <col min="8185" max="8185" width="4.7109375" style="22" customWidth="1"/>
    <col min="8186" max="8186" width="31.7109375" style="22" customWidth="1"/>
    <col min="8187" max="8193" width="10" style="22" customWidth="1"/>
    <col min="8194" max="8194" width="12.28515625" style="22" customWidth="1"/>
    <col min="8195" max="8197" width="9.42578125" style="22" customWidth="1"/>
    <col min="8198" max="8198" width="8.85546875" style="22" customWidth="1"/>
    <col min="8199" max="8200" width="8.28515625" style="22" customWidth="1"/>
    <col min="8201" max="8203" width="0" style="22" hidden="1" customWidth="1"/>
    <col min="8204" max="8387" width="9.140625" style="22" customWidth="1"/>
    <col min="8388" max="8440" width="9.140625" style="22"/>
    <col min="8441" max="8441" width="4.7109375" style="22" customWidth="1"/>
    <col min="8442" max="8442" width="31.7109375" style="22" customWidth="1"/>
    <col min="8443" max="8449" width="10" style="22" customWidth="1"/>
    <col min="8450" max="8450" width="12.28515625" style="22" customWidth="1"/>
    <col min="8451" max="8453" width="9.42578125" style="22" customWidth="1"/>
    <col min="8454" max="8454" width="8.85546875" style="22" customWidth="1"/>
    <col min="8455" max="8456" width="8.28515625" style="22" customWidth="1"/>
    <col min="8457" max="8459" width="0" style="22" hidden="1" customWidth="1"/>
    <col min="8460" max="8643" width="9.140625" style="22" customWidth="1"/>
    <col min="8644" max="8696" width="9.140625" style="22"/>
    <col min="8697" max="8697" width="4.7109375" style="22" customWidth="1"/>
    <col min="8698" max="8698" width="31.7109375" style="22" customWidth="1"/>
    <col min="8699" max="8705" width="10" style="22" customWidth="1"/>
    <col min="8706" max="8706" width="12.28515625" style="22" customWidth="1"/>
    <col min="8707" max="8709" width="9.42578125" style="22" customWidth="1"/>
    <col min="8710" max="8710" width="8.85546875" style="22" customWidth="1"/>
    <col min="8711" max="8712" width="8.28515625" style="22" customWidth="1"/>
    <col min="8713" max="8715" width="0" style="22" hidden="1" customWidth="1"/>
    <col min="8716" max="8899" width="9.140625" style="22" customWidth="1"/>
    <col min="8900" max="8952" width="9.140625" style="22"/>
    <col min="8953" max="8953" width="4.7109375" style="22" customWidth="1"/>
    <col min="8954" max="8954" width="31.7109375" style="22" customWidth="1"/>
    <col min="8955" max="8961" width="10" style="22" customWidth="1"/>
    <col min="8962" max="8962" width="12.28515625" style="22" customWidth="1"/>
    <col min="8963" max="8965" width="9.42578125" style="22" customWidth="1"/>
    <col min="8966" max="8966" width="8.85546875" style="22" customWidth="1"/>
    <col min="8967" max="8968" width="8.28515625" style="22" customWidth="1"/>
    <col min="8969" max="8971" width="0" style="22" hidden="1" customWidth="1"/>
    <col min="8972" max="9155" width="9.140625" style="22" customWidth="1"/>
    <col min="9156" max="9208" width="9.140625" style="22"/>
    <col min="9209" max="9209" width="4.7109375" style="22" customWidth="1"/>
    <col min="9210" max="9210" width="31.7109375" style="22" customWidth="1"/>
    <col min="9211" max="9217" width="10" style="22" customWidth="1"/>
    <col min="9218" max="9218" width="12.28515625" style="22" customWidth="1"/>
    <col min="9219" max="9221" width="9.42578125" style="22" customWidth="1"/>
    <col min="9222" max="9222" width="8.85546875" style="22" customWidth="1"/>
    <col min="9223" max="9224" width="8.28515625" style="22" customWidth="1"/>
    <col min="9225" max="9227" width="0" style="22" hidden="1" customWidth="1"/>
    <col min="9228" max="9411" width="9.140625" style="22" customWidth="1"/>
    <col min="9412" max="9464" width="9.140625" style="22"/>
    <col min="9465" max="9465" width="4.7109375" style="22" customWidth="1"/>
    <col min="9466" max="9466" width="31.7109375" style="22" customWidth="1"/>
    <col min="9467" max="9473" width="10" style="22" customWidth="1"/>
    <col min="9474" max="9474" width="12.28515625" style="22" customWidth="1"/>
    <col min="9475" max="9477" width="9.42578125" style="22" customWidth="1"/>
    <col min="9478" max="9478" width="8.85546875" style="22" customWidth="1"/>
    <col min="9479" max="9480" width="8.28515625" style="22" customWidth="1"/>
    <col min="9481" max="9483" width="0" style="22" hidden="1" customWidth="1"/>
    <col min="9484" max="9667" width="9.140625" style="22" customWidth="1"/>
    <col min="9668" max="9720" width="9.140625" style="22"/>
    <col min="9721" max="9721" width="4.7109375" style="22" customWidth="1"/>
    <col min="9722" max="9722" width="31.7109375" style="22" customWidth="1"/>
    <col min="9723" max="9729" width="10" style="22" customWidth="1"/>
    <col min="9730" max="9730" width="12.28515625" style="22" customWidth="1"/>
    <col min="9731" max="9733" width="9.42578125" style="22" customWidth="1"/>
    <col min="9734" max="9734" width="8.85546875" style="22" customWidth="1"/>
    <col min="9735" max="9736" width="8.28515625" style="22" customWidth="1"/>
    <col min="9737" max="9739" width="0" style="22" hidden="1" customWidth="1"/>
    <col min="9740" max="9923" width="9.140625" style="22" customWidth="1"/>
    <col min="9924" max="9976" width="9.140625" style="22"/>
    <col min="9977" max="9977" width="4.7109375" style="22" customWidth="1"/>
    <col min="9978" max="9978" width="31.7109375" style="22" customWidth="1"/>
    <col min="9979" max="9985" width="10" style="22" customWidth="1"/>
    <col min="9986" max="9986" width="12.28515625" style="22" customWidth="1"/>
    <col min="9987" max="9989" width="9.42578125" style="22" customWidth="1"/>
    <col min="9990" max="9990" width="8.85546875" style="22" customWidth="1"/>
    <col min="9991" max="9992" width="8.28515625" style="22" customWidth="1"/>
    <col min="9993" max="9995" width="0" style="22" hidden="1" customWidth="1"/>
    <col min="9996" max="10179" width="9.140625" style="22" customWidth="1"/>
    <col min="10180" max="10232" width="9.140625" style="22"/>
    <col min="10233" max="10233" width="4.7109375" style="22" customWidth="1"/>
    <col min="10234" max="10234" width="31.7109375" style="22" customWidth="1"/>
    <col min="10235" max="10241" width="10" style="22" customWidth="1"/>
    <col min="10242" max="10242" width="12.28515625" style="22" customWidth="1"/>
    <col min="10243" max="10245" width="9.42578125" style="22" customWidth="1"/>
    <col min="10246" max="10246" width="8.85546875" style="22" customWidth="1"/>
    <col min="10247" max="10248" width="8.28515625" style="22" customWidth="1"/>
    <col min="10249" max="10251" width="0" style="22" hidden="1" customWidth="1"/>
    <col min="10252" max="10435" width="9.140625" style="22" customWidth="1"/>
    <col min="10436" max="10488" width="9.140625" style="22"/>
    <col min="10489" max="10489" width="4.7109375" style="22" customWidth="1"/>
    <col min="10490" max="10490" width="31.7109375" style="22" customWidth="1"/>
    <col min="10491" max="10497" width="10" style="22" customWidth="1"/>
    <col min="10498" max="10498" width="12.28515625" style="22" customWidth="1"/>
    <col min="10499" max="10501" width="9.42578125" style="22" customWidth="1"/>
    <col min="10502" max="10502" width="8.85546875" style="22" customWidth="1"/>
    <col min="10503" max="10504" width="8.28515625" style="22" customWidth="1"/>
    <col min="10505" max="10507" width="0" style="22" hidden="1" customWidth="1"/>
    <col min="10508" max="10691" width="9.140625" style="22" customWidth="1"/>
    <col min="10692" max="10744" width="9.140625" style="22"/>
    <col min="10745" max="10745" width="4.7109375" style="22" customWidth="1"/>
    <col min="10746" max="10746" width="31.7109375" style="22" customWidth="1"/>
    <col min="10747" max="10753" width="10" style="22" customWidth="1"/>
    <col min="10754" max="10754" width="12.28515625" style="22" customWidth="1"/>
    <col min="10755" max="10757" width="9.42578125" style="22" customWidth="1"/>
    <col min="10758" max="10758" width="8.85546875" style="22" customWidth="1"/>
    <col min="10759" max="10760" width="8.28515625" style="22" customWidth="1"/>
    <col min="10761" max="10763" width="0" style="22" hidden="1" customWidth="1"/>
    <col min="10764" max="10947" width="9.140625" style="22" customWidth="1"/>
    <col min="10948" max="11000" width="9.140625" style="22"/>
    <col min="11001" max="11001" width="4.7109375" style="22" customWidth="1"/>
    <col min="11002" max="11002" width="31.7109375" style="22" customWidth="1"/>
    <col min="11003" max="11009" width="10" style="22" customWidth="1"/>
    <col min="11010" max="11010" width="12.28515625" style="22" customWidth="1"/>
    <col min="11011" max="11013" width="9.42578125" style="22" customWidth="1"/>
    <col min="11014" max="11014" width="8.85546875" style="22" customWidth="1"/>
    <col min="11015" max="11016" width="8.28515625" style="22" customWidth="1"/>
    <col min="11017" max="11019" width="0" style="22" hidden="1" customWidth="1"/>
    <col min="11020" max="11203" width="9.140625" style="22" customWidth="1"/>
    <col min="11204" max="11256" width="9.140625" style="22"/>
    <col min="11257" max="11257" width="4.7109375" style="22" customWidth="1"/>
    <col min="11258" max="11258" width="31.7109375" style="22" customWidth="1"/>
    <col min="11259" max="11265" width="10" style="22" customWidth="1"/>
    <col min="11266" max="11266" width="12.28515625" style="22" customWidth="1"/>
    <col min="11267" max="11269" width="9.42578125" style="22" customWidth="1"/>
    <col min="11270" max="11270" width="8.85546875" style="22" customWidth="1"/>
    <col min="11271" max="11272" width="8.28515625" style="22" customWidth="1"/>
    <col min="11273" max="11275" width="0" style="22" hidden="1" customWidth="1"/>
    <col min="11276" max="11459" width="9.140625" style="22" customWidth="1"/>
    <col min="11460" max="11512" width="9.140625" style="22"/>
    <col min="11513" max="11513" width="4.7109375" style="22" customWidth="1"/>
    <col min="11514" max="11514" width="31.7109375" style="22" customWidth="1"/>
    <col min="11515" max="11521" width="10" style="22" customWidth="1"/>
    <col min="11522" max="11522" width="12.28515625" style="22" customWidth="1"/>
    <col min="11523" max="11525" width="9.42578125" style="22" customWidth="1"/>
    <col min="11526" max="11526" width="8.85546875" style="22" customWidth="1"/>
    <col min="11527" max="11528" width="8.28515625" style="22" customWidth="1"/>
    <col min="11529" max="11531" width="0" style="22" hidden="1" customWidth="1"/>
    <col min="11532" max="11715" width="9.140625" style="22" customWidth="1"/>
    <col min="11716" max="11768" width="9.140625" style="22"/>
    <col min="11769" max="11769" width="4.7109375" style="22" customWidth="1"/>
    <col min="11770" max="11770" width="31.7109375" style="22" customWidth="1"/>
    <col min="11771" max="11777" width="10" style="22" customWidth="1"/>
    <col min="11778" max="11778" width="12.28515625" style="22" customWidth="1"/>
    <col min="11779" max="11781" width="9.42578125" style="22" customWidth="1"/>
    <col min="11782" max="11782" width="8.85546875" style="22" customWidth="1"/>
    <col min="11783" max="11784" width="8.28515625" style="22" customWidth="1"/>
    <col min="11785" max="11787" width="0" style="22" hidden="1" customWidth="1"/>
    <col min="11788" max="11971" width="9.140625" style="22" customWidth="1"/>
    <col min="11972" max="12024" width="9.140625" style="22"/>
    <col min="12025" max="12025" width="4.7109375" style="22" customWidth="1"/>
    <col min="12026" max="12026" width="31.7109375" style="22" customWidth="1"/>
    <col min="12027" max="12033" width="10" style="22" customWidth="1"/>
    <col min="12034" max="12034" width="12.28515625" style="22" customWidth="1"/>
    <col min="12035" max="12037" width="9.42578125" style="22" customWidth="1"/>
    <col min="12038" max="12038" width="8.85546875" style="22" customWidth="1"/>
    <col min="12039" max="12040" width="8.28515625" style="22" customWidth="1"/>
    <col min="12041" max="12043" width="0" style="22" hidden="1" customWidth="1"/>
    <col min="12044" max="12227" width="9.140625" style="22" customWidth="1"/>
    <col min="12228" max="12280" width="9.140625" style="22"/>
    <col min="12281" max="12281" width="4.7109375" style="22" customWidth="1"/>
    <col min="12282" max="12282" width="31.7109375" style="22" customWidth="1"/>
    <col min="12283" max="12289" width="10" style="22" customWidth="1"/>
    <col min="12290" max="12290" width="12.28515625" style="22" customWidth="1"/>
    <col min="12291" max="12293" width="9.42578125" style="22" customWidth="1"/>
    <col min="12294" max="12294" width="8.85546875" style="22" customWidth="1"/>
    <col min="12295" max="12296" width="8.28515625" style="22" customWidth="1"/>
    <col min="12297" max="12299" width="0" style="22" hidden="1" customWidth="1"/>
    <col min="12300" max="12483" width="9.140625" style="22" customWidth="1"/>
    <col min="12484" max="12536" width="9.140625" style="22"/>
    <col min="12537" max="12537" width="4.7109375" style="22" customWidth="1"/>
    <col min="12538" max="12538" width="31.7109375" style="22" customWidth="1"/>
    <col min="12539" max="12545" width="10" style="22" customWidth="1"/>
    <col min="12546" max="12546" width="12.28515625" style="22" customWidth="1"/>
    <col min="12547" max="12549" width="9.42578125" style="22" customWidth="1"/>
    <col min="12550" max="12550" width="8.85546875" style="22" customWidth="1"/>
    <col min="12551" max="12552" width="8.28515625" style="22" customWidth="1"/>
    <col min="12553" max="12555" width="0" style="22" hidden="1" customWidth="1"/>
    <col min="12556" max="12739" width="9.140625" style="22" customWidth="1"/>
    <col min="12740" max="12792" width="9.140625" style="22"/>
    <col min="12793" max="12793" width="4.7109375" style="22" customWidth="1"/>
    <col min="12794" max="12794" width="31.7109375" style="22" customWidth="1"/>
    <col min="12795" max="12801" width="10" style="22" customWidth="1"/>
    <col min="12802" max="12802" width="12.28515625" style="22" customWidth="1"/>
    <col min="12803" max="12805" width="9.42578125" style="22" customWidth="1"/>
    <col min="12806" max="12806" width="8.85546875" style="22" customWidth="1"/>
    <col min="12807" max="12808" width="8.28515625" style="22" customWidth="1"/>
    <col min="12809" max="12811" width="0" style="22" hidden="1" customWidth="1"/>
    <col min="12812" max="12995" width="9.140625" style="22" customWidth="1"/>
    <col min="12996" max="13048" width="9.140625" style="22"/>
    <col min="13049" max="13049" width="4.7109375" style="22" customWidth="1"/>
    <col min="13050" max="13050" width="31.7109375" style="22" customWidth="1"/>
    <col min="13051" max="13057" width="10" style="22" customWidth="1"/>
    <col min="13058" max="13058" width="12.28515625" style="22" customWidth="1"/>
    <col min="13059" max="13061" width="9.42578125" style="22" customWidth="1"/>
    <col min="13062" max="13062" width="8.85546875" style="22" customWidth="1"/>
    <col min="13063" max="13064" width="8.28515625" style="22" customWidth="1"/>
    <col min="13065" max="13067" width="0" style="22" hidden="1" customWidth="1"/>
    <col min="13068" max="13251" width="9.140625" style="22" customWidth="1"/>
    <col min="13252" max="13304" width="9.140625" style="22"/>
    <col min="13305" max="13305" width="4.7109375" style="22" customWidth="1"/>
    <col min="13306" max="13306" width="31.7109375" style="22" customWidth="1"/>
    <col min="13307" max="13313" width="10" style="22" customWidth="1"/>
    <col min="13314" max="13314" width="12.28515625" style="22" customWidth="1"/>
    <col min="13315" max="13317" width="9.42578125" style="22" customWidth="1"/>
    <col min="13318" max="13318" width="8.85546875" style="22" customWidth="1"/>
    <col min="13319" max="13320" width="8.28515625" style="22" customWidth="1"/>
    <col min="13321" max="13323" width="0" style="22" hidden="1" customWidth="1"/>
    <col min="13324" max="13507" width="9.140625" style="22" customWidth="1"/>
    <col min="13508" max="13560" width="9.140625" style="22"/>
    <col min="13561" max="13561" width="4.7109375" style="22" customWidth="1"/>
    <col min="13562" max="13562" width="31.7109375" style="22" customWidth="1"/>
    <col min="13563" max="13569" width="10" style="22" customWidth="1"/>
    <col min="13570" max="13570" width="12.28515625" style="22" customWidth="1"/>
    <col min="13571" max="13573" width="9.42578125" style="22" customWidth="1"/>
    <col min="13574" max="13574" width="8.85546875" style="22" customWidth="1"/>
    <col min="13575" max="13576" width="8.28515625" style="22" customWidth="1"/>
    <col min="13577" max="13579" width="0" style="22" hidden="1" customWidth="1"/>
    <col min="13580" max="13763" width="9.140625" style="22" customWidth="1"/>
    <col min="13764" max="13816" width="9.140625" style="22"/>
    <col min="13817" max="13817" width="4.7109375" style="22" customWidth="1"/>
    <col min="13818" max="13818" width="31.7109375" style="22" customWidth="1"/>
    <col min="13819" max="13825" width="10" style="22" customWidth="1"/>
    <col min="13826" max="13826" width="12.28515625" style="22" customWidth="1"/>
    <col min="13827" max="13829" width="9.42578125" style="22" customWidth="1"/>
    <col min="13830" max="13830" width="8.85546875" style="22" customWidth="1"/>
    <col min="13831" max="13832" width="8.28515625" style="22" customWidth="1"/>
    <col min="13833" max="13835" width="0" style="22" hidden="1" customWidth="1"/>
    <col min="13836" max="14019" width="9.140625" style="22" customWidth="1"/>
    <col min="14020" max="14072" width="9.140625" style="22"/>
    <col min="14073" max="14073" width="4.7109375" style="22" customWidth="1"/>
    <col min="14074" max="14074" width="31.7109375" style="22" customWidth="1"/>
    <col min="14075" max="14081" width="10" style="22" customWidth="1"/>
    <col min="14082" max="14082" width="12.28515625" style="22" customWidth="1"/>
    <col min="14083" max="14085" width="9.42578125" style="22" customWidth="1"/>
    <col min="14086" max="14086" width="8.85546875" style="22" customWidth="1"/>
    <col min="14087" max="14088" width="8.28515625" style="22" customWidth="1"/>
    <col min="14089" max="14091" width="0" style="22" hidden="1" customWidth="1"/>
    <col min="14092" max="14275" width="9.140625" style="22" customWidth="1"/>
    <col min="14276" max="14328" width="9.140625" style="22"/>
    <col min="14329" max="14329" width="4.7109375" style="22" customWidth="1"/>
    <col min="14330" max="14330" width="31.7109375" style="22" customWidth="1"/>
    <col min="14331" max="14337" width="10" style="22" customWidth="1"/>
    <col min="14338" max="14338" width="12.28515625" style="22" customWidth="1"/>
    <col min="14339" max="14341" width="9.42578125" style="22" customWidth="1"/>
    <col min="14342" max="14342" width="8.85546875" style="22" customWidth="1"/>
    <col min="14343" max="14344" width="8.28515625" style="22" customWidth="1"/>
    <col min="14345" max="14347" width="0" style="22" hidden="1" customWidth="1"/>
    <col min="14348" max="14531" width="9.140625" style="22" customWidth="1"/>
    <col min="14532" max="14584" width="9.140625" style="22"/>
    <col min="14585" max="14585" width="4.7109375" style="22" customWidth="1"/>
    <col min="14586" max="14586" width="31.7109375" style="22" customWidth="1"/>
    <col min="14587" max="14593" width="10" style="22" customWidth="1"/>
    <col min="14594" max="14594" width="12.28515625" style="22" customWidth="1"/>
    <col min="14595" max="14597" width="9.42578125" style="22" customWidth="1"/>
    <col min="14598" max="14598" width="8.85546875" style="22" customWidth="1"/>
    <col min="14599" max="14600" width="8.28515625" style="22" customWidth="1"/>
    <col min="14601" max="14603" width="0" style="22" hidden="1" customWidth="1"/>
    <col min="14604" max="14787" width="9.140625" style="22" customWidth="1"/>
    <col min="14788" max="14840" width="9.140625" style="22"/>
    <col min="14841" max="14841" width="4.7109375" style="22" customWidth="1"/>
    <col min="14842" max="14842" width="31.7109375" style="22" customWidth="1"/>
    <col min="14843" max="14849" width="10" style="22" customWidth="1"/>
    <col min="14850" max="14850" width="12.28515625" style="22" customWidth="1"/>
    <col min="14851" max="14853" width="9.42578125" style="22" customWidth="1"/>
    <col min="14854" max="14854" width="8.85546875" style="22" customWidth="1"/>
    <col min="14855" max="14856" width="8.28515625" style="22" customWidth="1"/>
    <col min="14857" max="14859" width="0" style="22" hidden="1" customWidth="1"/>
    <col min="14860" max="15043" width="9.140625" style="22" customWidth="1"/>
    <col min="15044" max="15096" width="9.140625" style="22"/>
    <col min="15097" max="15097" width="4.7109375" style="22" customWidth="1"/>
    <col min="15098" max="15098" width="31.7109375" style="22" customWidth="1"/>
    <col min="15099" max="15105" width="10" style="22" customWidth="1"/>
    <col min="15106" max="15106" width="12.28515625" style="22" customWidth="1"/>
    <col min="15107" max="15109" width="9.42578125" style="22" customWidth="1"/>
    <col min="15110" max="15110" width="8.85546875" style="22" customWidth="1"/>
    <col min="15111" max="15112" width="8.28515625" style="22" customWidth="1"/>
    <col min="15113" max="15115" width="0" style="22" hidden="1" customWidth="1"/>
    <col min="15116" max="15299" width="9.140625" style="22" customWidth="1"/>
    <col min="15300" max="15352" width="9.140625" style="22"/>
    <col min="15353" max="15353" width="4.7109375" style="22" customWidth="1"/>
    <col min="15354" max="15354" width="31.7109375" style="22" customWidth="1"/>
    <col min="15355" max="15361" width="10" style="22" customWidth="1"/>
    <col min="15362" max="15362" width="12.28515625" style="22" customWidth="1"/>
    <col min="15363" max="15365" width="9.42578125" style="22" customWidth="1"/>
    <col min="15366" max="15366" width="8.85546875" style="22" customWidth="1"/>
    <col min="15367" max="15368" width="8.28515625" style="22" customWidth="1"/>
    <col min="15369" max="15371" width="0" style="22" hidden="1" customWidth="1"/>
    <col min="15372" max="15555" width="9.140625" style="22" customWidth="1"/>
    <col min="15556" max="15608" width="9.140625" style="22"/>
    <col min="15609" max="15609" width="4.7109375" style="22" customWidth="1"/>
    <col min="15610" max="15610" width="31.7109375" style="22" customWidth="1"/>
    <col min="15611" max="15617" width="10" style="22" customWidth="1"/>
    <col min="15618" max="15618" width="12.28515625" style="22" customWidth="1"/>
    <col min="15619" max="15621" width="9.42578125" style="22" customWidth="1"/>
    <col min="15622" max="15622" width="8.85546875" style="22" customWidth="1"/>
    <col min="15623" max="15624" width="8.28515625" style="22" customWidth="1"/>
    <col min="15625" max="15627" width="0" style="22" hidden="1" customWidth="1"/>
    <col min="15628" max="15811" width="9.140625" style="22" customWidth="1"/>
    <col min="15812" max="15864" width="9.140625" style="22"/>
    <col min="15865" max="15865" width="4.7109375" style="22" customWidth="1"/>
    <col min="15866" max="15866" width="31.7109375" style="22" customWidth="1"/>
    <col min="15867" max="15873" width="10" style="22" customWidth="1"/>
    <col min="15874" max="15874" width="12.28515625" style="22" customWidth="1"/>
    <col min="15875" max="15877" width="9.42578125" style="22" customWidth="1"/>
    <col min="15878" max="15878" width="8.85546875" style="22" customWidth="1"/>
    <col min="15879" max="15880" width="8.28515625" style="22" customWidth="1"/>
    <col min="15881" max="15883" width="0" style="22" hidden="1" customWidth="1"/>
    <col min="15884" max="16067" width="9.140625" style="22" customWidth="1"/>
    <col min="16068" max="16120" width="9.140625" style="22"/>
    <col min="16121" max="16121" width="4.7109375" style="22" customWidth="1"/>
    <col min="16122" max="16122" width="31.7109375" style="22" customWidth="1"/>
    <col min="16123" max="16129" width="10" style="22" customWidth="1"/>
    <col min="16130" max="16130" width="12.28515625" style="22" customWidth="1"/>
    <col min="16131" max="16133" width="9.42578125" style="22" customWidth="1"/>
    <col min="16134" max="16134" width="8.85546875" style="22" customWidth="1"/>
    <col min="16135" max="16136" width="8.28515625" style="22" customWidth="1"/>
    <col min="16137" max="16139" width="0" style="22" hidden="1" customWidth="1"/>
    <col min="16140" max="16323" width="9.140625" style="22" customWidth="1"/>
    <col min="16324" max="16384" width="9.140625" style="22"/>
  </cols>
  <sheetData>
    <row r="2" spans="1:20" ht="14.25" x14ac:dyDescent="0.2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20" ht="15" x14ac:dyDescent="0.25">
      <c r="A3" s="67" t="s">
        <v>50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20" x14ac:dyDescent="0.2">
      <c r="A4" s="1"/>
      <c r="B4" s="2"/>
      <c r="C4" s="3"/>
      <c r="D4" s="3"/>
      <c r="E4" s="3"/>
      <c r="F4" s="3"/>
      <c r="G4" s="3"/>
      <c r="H4" s="4"/>
      <c r="I4" s="5"/>
      <c r="K4" s="7"/>
      <c r="L4" s="7"/>
      <c r="M4" s="7"/>
      <c r="N4" s="7"/>
      <c r="O4" s="7"/>
      <c r="P4" s="8" t="s">
        <v>1</v>
      </c>
    </row>
    <row r="5" spans="1:20" x14ac:dyDescent="0.2">
      <c r="A5" s="70" t="s">
        <v>2</v>
      </c>
      <c r="B5" s="71" t="s">
        <v>3</v>
      </c>
      <c r="C5" s="72" t="s">
        <v>37</v>
      </c>
      <c r="D5" s="72"/>
      <c r="E5" s="72"/>
      <c r="F5" s="72"/>
      <c r="G5" s="72"/>
      <c r="H5" s="72"/>
      <c r="I5" s="72"/>
      <c r="J5" s="72"/>
      <c r="K5" s="73"/>
      <c r="L5" s="73"/>
      <c r="M5" s="73"/>
      <c r="N5" s="73"/>
      <c r="O5" s="73"/>
      <c r="P5" s="73"/>
    </row>
    <row r="6" spans="1:20" x14ac:dyDescent="0.2">
      <c r="A6" s="70"/>
      <c r="B6" s="68"/>
      <c r="C6" s="69" t="s">
        <v>36</v>
      </c>
      <c r="D6" s="69"/>
      <c r="E6" s="69"/>
      <c r="F6" s="69"/>
      <c r="G6" s="69" t="s">
        <v>35</v>
      </c>
      <c r="H6" s="69"/>
      <c r="I6" s="69"/>
      <c r="J6" s="69"/>
      <c r="K6" s="74" t="s">
        <v>4</v>
      </c>
      <c r="L6" s="69" t="s">
        <v>4</v>
      </c>
      <c r="M6" s="69" t="s">
        <v>4</v>
      </c>
      <c r="N6" s="69" t="s">
        <v>5</v>
      </c>
      <c r="O6" s="69" t="s">
        <v>5</v>
      </c>
      <c r="P6" s="69" t="s">
        <v>5</v>
      </c>
    </row>
    <row r="7" spans="1:20" ht="25.5" x14ac:dyDescent="0.2">
      <c r="A7" s="70"/>
      <c r="B7" s="71"/>
      <c r="C7" s="9" t="s">
        <v>6</v>
      </c>
      <c r="D7" s="9" t="s">
        <v>7</v>
      </c>
      <c r="E7" s="9" t="s">
        <v>8</v>
      </c>
      <c r="F7" s="9" t="s">
        <v>9</v>
      </c>
      <c r="G7" s="9" t="s">
        <v>6</v>
      </c>
      <c r="H7" s="9" t="s">
        <v>7</v>
      </c>
      <c r="I7" s="9" t="s">
        <v>8</v>
      </c>
      <c r="J7" s="9" t="s">
        <v>9</v>
      </c>
      <c r="K7" s="69"/>
      <c r="L7" s="69"/>
      <c r="M7" s="69"/>
      <c r="N7" s="69"/>
      <c r="O7" s="69"/>
      <c r="P7" s="69"/>
    </row>
    <row r="8" spans="1:20" x14ac:dyDescent="0.2">
      <c r="A8" s="32"/>
      <c r="B8" s="3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20" x14ac:dyDescent="0.2">
      <c r="A9" s="11"/>
      <c r="B9" s="11" t="s">
        <v>10</v>
      </c>
      <c r="C9" s="12">
        <f t="shared" ref="C9:J9" si="0">SUM(C11:C15)</f>
        <v>39838.799999999996</v>
      </c>
      <c r="D9" s="12">
        <f t="shared" si="0"/>
        <v>44600.799999999988</v>
      </c>
      <c r="E9" s="12">
        <f t="shared" si="0"/>
        <v>46355.000000000007</v>
      </c>
      <c r="F9" s="13">
        <f t="shared" si="0"/>
        <v>1.0000000000000002</v>
      </c>
      <c r="G9" s="12">
        <f t="shared" si="0"/>
        <v>40376.6</v>
      </c>
      <c r="H9" s="12">
        <f t="shared" si="0"/>
        <v>48658.7</v>
      </c>
      <c r="I9" s="12">
        <f t="shared" si="0"/>
        <v>47629.5</v>
      </c>
      <c r="J9" s="13">
        <f t="shared" si="0"/>
        <v>1</v>
      </c>
      <c r="K9" s="12">
        <f>G9-C9</f>
        <v>537.80000000000291</v>
      </c>
      <c r="L9" s="12">
        <f>H9-D9</f>
        <v>4057.9000000000087</v>
      </c>
      <c r="M9" s="12">
        <f>I9-E9</f>
        <v>1274.4999999999927</v>
      </c>
      <c r="N9" s="13">
        <f>G9/C9</f>
        <v>1.0134994025924475</v>
      </c>
      <c r="O9" s="13">
        <f>H9/D9</f>
        <v>1.0909826729565391</v>
      </c>
      <c r="P9" s="13">
        <f>I9/E9</f>
        <v>1.027494337180455</v>
      </c>
    </row>
    <row r="10" spans="1:20" s="24" customFormat="1" x14ac:dyDescent="0.2">
      <c r="A10" s="34"/>
      <c r="B10" s="35" t="s">
        <v>11</v>
      </c>
      <c r="C10" s="36"/>
      <c r="D10" s="36"/>
      <c r="E10" s="36"/>
      <c r="F10" s="36"/>
      <c r="G10" s="37"/>
      <c r="H10" s="36"/>
      <c r="I10" s="36"/>
      <c r="J10" s="36"/>
      <c r="K10" s="36"/>
      <c r="L10" s="36"/>
      <c r="M10" s="36"/>
      <c r="N10" s="36"/>
      <c r="O10" s="36"/>
      <c r="P10" s="36"/>
      <c r="Q10" s="23"/>
      <c r="R10" s="23"/>
      <c r="S10" s="23"/>
      <c r="T10" s="23"/>
    </row>
    <row r="11" spans="1:20" s="26" customFormat="1" ht="13.5" x14ac:dyDescent="0.25">
      <c r="A11" s="33">
        <v>1</v>
      </c>
      <c r="B11" s="38" t="s">
        <v>12</v>
      </c>
      <c r="C11" s="39">
        <v>17494.8</v>
      </c>
      <c r="D11" s="40">
        <v>17494.8</v>
      </c>
      <c r="E11" s="40">
        <v>16477.5</v>
      </c>
      <c r="F11" s="41">
        <f>D11/D9</f>
        <v>0.39225305375688335</v>
      </c>
      <c r="G11" s="39">
        <v>17894.599999999999</v>
      </c>
      <c r="H11" s="39">
        <v>20494.599999999999</v>
      </c>
      <c r="I11" s="39">
        <v>21266</v>
      </c>
      <c r="J11" s="41">
        <f>H11/H9</f>
        <v>0.4211908661760384</v>
      </c>
      <c r="K11" s="42">
        <f t="shared" ref="K11:M15" si="1">G11-C11</f>
        <v>399.79999999999927</v>
      </c>
      <c r="L11" s="42">
        <f t="shared" si="1"/>
        <v>2999.7999999999993</v>
      </c>
      <c r="M11" s="42">
        <f t="shared" si="1"/>
        <v>4788.5</v>
      </c>
      <c r="N11" s="16">
        <f t="shared" ref="N11:P15" si="2">G11/C11</f>
        <v>1.0228525047442669</v>
      </c>
      <c r="O11" s="16">
        <f t="shared" si="2"/>
        <v>1.1714680933763175</v>
      </c>
      <c r="P11" s="16">
        <f t="shared" si="2"/>
        <v>1.2906084054013047</v>
      </c>
      <c r="Q11" s="25"/>
      <c r="R11" s="25"/>
      <c r="S11" s="25"/>
      <c r="T11" s="25"/>
    </row>
    <row r="12" spans="1:20" s="26" customFormat="1" ht="13.5" x14ac:dyDescent="0.25">
      <c r="A12" s="33">
        <v>2</v>
      </c>
      <c r="B12" s="38" t="s">
        <v>13</v>
      </c>
      <c r="C12" s="39">
        <v>10405.999999999996</v>
      </c>
      <c r="D12" s="39">
        <v>10406.799999999996</v>
      </c>
      <c r="E12" s="39">
        <v>14403.200000000006</v>
      </c>
      <c r="F12" s="41">
        <f>D12/D9</f>
        <v>0.23333213754013377</v>
      </c>
      <c r="G12" s="39">
        <v>15422.5</v>
      </c>
      <c r="H12" s="39">
        <v>15877.499999999998</v>
      </c>
      <c r="I12" s="39">
        <v>14076.9</v>
      </c>
      <c r="J12" s="41">
        <f>H12/H9</f>
        <v>0.32630341542211361</v>
      </c>
      <c r="K12" s="42">
        <f t="shared" si="1"/>
        <v>5016.5000000000036</v>
      </c>
      <c r="L12" s="42">
        <f t="shared" si="1"/>
        <v>5470.7000000000025</v>
      </c>
      <c r="M12" s="42">
        <f t="shared" si="1"/>
        <v>-326.30000000000655</v>
      </c>
      <c r="N12" s="16">
        <f t="shared" si="2"/>
        <v>1.4820776475110518</v>
      </c>
      <c r="O12" s="16">
        <f t="shared" si="2"/>
        <v>1.5256851289541458</v>
      </c>
      <c r="P12" s="16">
        <f t="shared" si="2"/>
        <v>0.97734531215285447</v>
      </c>
      <c r="Q12" s="25"/>
      <c r="R12" s="25"/>
      <c r="S12" s="25"/>
      <c r="T12" s="25"/>
    </row>
    <row r="13" spans="1:20" s="28" customFormat="1" x14ac:dyDescent="0.2">
      <c r="A13" s="33">
        <v>3</v>
      </c>
      <c r="B13" s="38" t="s">
        <v>14</v>
      </c>
      <c r="C13" s="39"/>
      <c r="D13" s="40"/>
      <c r="E13" s="40"/>
      <c r="F13" s="41">
        <f>D13/D9</f>
        <v>0</v>
      </c>
      <c r="G13" s="39"/>
      <c r="H13" s="40"/>
      <c r="I13" s="40"/>
      <c r="J13" s="41">
        <f>H13/H9</f>
        <v>0</v>
      </c>
      <c r="K13" s="42">
        <f t="shared" si="1"/>
        <v>0</v>
      </c>
      <c r="L13" s="42">
        <f t="shared" si="1"/>
        <v>0</v>
      </c>
      <c r="M13" s="42">
        <f t="shared" si="1"/>
        <v>0</v>
      </c>
      <c r="N13" s="16" t="e">
        <f t="shared" si="2"/>
        <v>#DIV/0!</v>
      </c>
      <c r="O13" s="16" t="e">
        <f t="shared" si="2"/>
        <v>#DIV/0!</v>
      </c>
      <c r="P13" s="16" t="e">
        <f t="shared" si="2"/>
        <v>#DIV/0!</v>
      </c>
      <c r="Q13" s="27"/>
      <c r="R13" s="27"/>
      <c r="S13" s="27"/>
      <c r="T13" s="27"/>
    </row>
    <row r="14" spans="1:20" s="28" customFormat="1" x14ac:dyDescent="0.2">
      <c r="A14" s="33">
        <v>4</v>
      </c>
      <c r="B14" s="38" t="s">
        <v>15</v>
      </c>
      <c r="C14" s="39">
        <v>11938</v>
      </c>
      <c r="D14" s="39">
        <v>11938</v>
      </c>
      <c r="E14" s="39">
        <v>11937.9</v>
      </c>
      <c r="F14" s="41">
        <f>D14/D9</f>
        <v>0.26766336029847004</v>
      </c>
      <c r="G14" s="15">
        <v>7059.5</v>
      </c>
      <c r="H14" s="15">
        <v>7059.5</v>
      </c>
      <c r="I14" s="15">
        <v>7059.5</v>
      </c>
      <c r="J14" s="41">
        <f>H14/H9</f>
        <v>0.14508196889764832</v>
      </c>
      <c r="K14" s="42">
        <f t="shared" si="1"/>
        <v>-4878.5</v>
      </c>
      <c r="L14" s="42">
        <f t="shared" si="1"/>
        <v>-4878.5</v>
      </c>
      <c r="M14" s="42">
        <f t="shared" si="1"/>
        <v>-4878.3999999999996</v>
      </c>
      <c r="N14" s="16">
        <f t="shared" si="2"/>
        <v>0.5913469592896633</v>
      </c>
      <c r="O14" s="16">
        <f t="shared" si="2"/>
        <v>0.5913469592896633</v>
      </c>
      <c r="P14" s="16">
        <f t="shared" si="2"/>
        <v>0.59135191281548682</v>
      </c>
      <c r="Q14" s="27"/>
      <c r="R14" s="27"/>
      <c r="S14" s="27"/>
      <c r="T14" s="27"/>
    </row>
    <row r="15" spans="1:20" x14ac:dyDescent="0.2">
      <c r="A15" s="33">
        <v>5</v>
      </c>
      <c r="B15" s="38" t="s">
        <v>16</v>
      </c>
      <c r="C15" s="40">
        <f>SUM(C17:C31)</f>
        <v>0</v>
      </c>
      <c r="D15" s="40">
        <f>SUM(D17:D31)</f>
        <v>4761.2</v>
      </c>
      <c r="E15" s="40">
        <f>SUM(E17:E31)</f>
        <v>3536.3999999999996</v>
      </c>
      <c r="F15" s="41">
        <f>D15/D9</f>
        <v>0.10675144840451295</v>
      </c>
      <c r="G15" s="40">
        <f>SUM(G17:G31)</f>
        <v>0</v>
      </c>
      <c r="H15" s="40">
        <f>SUM(H17:H31)</f>
        <v>5227.1000000000004</v>
      </c>
      <c r="I15" s="40">
        <f>SUM(I17:I31)</f>
        <v>5227.1000000000004</v>
      </c>
      <c r="J15" s="41">
        <f>H15/H9</f>
        <v>0.10742374950419967</v>
      </c>
      <c r="K15" s="42">
        <f t="shared" si="1"/>
        <v>0</v>
      </c>
      <c r="L15" s="42">
        <f t="shared" si="1"/>
        <v>465.90000000000055</v>
      </c>
      <c r="M15" s="42">
        <f t="shared" si="1"/>
        <v>1690.7000000000007</v>
      </c>
      <c r="N15" s="16" t="e">
        <f t="shared" si="2"/>
        <v>#DIV/0!</v>
      </c>
      <c r="O15" s="16">
        <f t="shared" si="2"/>
        <v>1.0978534823153827</v>
      </c>
      <c r="P15" s="16">
        <f t="shared" si="2"/>
        <v>1.4780850582513292</v>
      </c>
    </row>
    <row r="16" spans="1:20" ht="13.5" x14ac:dyDescent="0.25">
      <c r="A16" s="33"/>
      <c r="B16" s="18" t="s">
        <v>11</v>
      </c>
      <c r="C16" s="43"/>
      <c r="D16" s="44"/>
      <c r="E16" s="44"/>
      <c r="F16" s="16"/>
      <c r="G16" s="43"/>
      <c r="H16" s="44"/>
      <c r="I16" s="44"/>
      <c r="J16" s="16"/>
      <c r="K16" s="42"/>
      <c r="L16" s="42"/>
      <c r="M16" s="42"/>
      <c r="N16" s="45"/>
      <c r="O16" s="41"/>
      <c r="P16" s="41"/>
    </row>
    <row r="17" spans="1:195" ht="25.5" x14ac:dyDescent="0.2">
      <c r="A17" s="14">
        <v>1</v>
      </c>
      <c r="B17" s="65" t="s">
        <v>49</v>
      </c>
      <c r="C17" s="15"/>
      <c r="D17" s="46">
        <f>453.4+372</f>
        <v>825.4</v>
      </c>
      <c r="E17" s="46">
        <f>453.4+364.5</f>
        <v>817.9</v>
      </c>
      <c r="F17" s="16">
        <f>D17/D9</f>
        <v>1.8506394504134459E-2</v>
      </c>
      <c r="G17" s="15"/>
      <c r="H17" s="15">
        <v>122</v>
      </c>
      <c r="I17" s="15">
        <v>122</v>
      </c>
      <c r="J17" s="16">
        <f>H17/H9</f>
        <v>2.5072597500549747E-3</v>
      </c>
      <c r="K17" s="42">
        <f t="shared" ref="K17:M18" si="3">G17-C17</f>
        <v>0</v>
      </c>
      <c r="L17" s="42">
        <f t="shared" si="3"/>
        <v>-703.4</v>
      </c>
      <c r="M17" s="42">
        <f t="shared" si="3"/>
        <v>-695.9</v>
      </c>
      <c r="N17" s="16" t="e">
        <f t="shared" ref="N17:P18" si="4">G17/C17</f>
        <v>#DIV/0!</v>
      </c>
      <c r="O17" s="16">
        <f t="shared" si="4"/>
        <v>0.14780712381875455</v>
      </c>
      <c r="P17" s="16">
        <f t="shared" si="4"/>
        <v>0.14916248930187065</v>
      </c>
    </row>
    <row r="18" spans="1:195" x14ac:dyDescent="0.2">
      <c r="A18" s="14">
        <v>2</v>
      </c>
      <c r="B18" s="17" t="s">
        <v>38</v>
      </c>
      <c r="C18" s="15"/>
      <c r="D18" s="46"/>
      <c r="E18" s="46"/>
      <c r="F18" s="16">
        <f>D18/D9</f>
        <v>0</v>
      </c>
      <c r="G18" s="15"/>
      <c r="H18" s="15">
        <v>190.6</v>
      </c>
      <c r="I18" s="15">
        <v>190.6</v>
      </c>
      <c r="J18" s="16">
        <f>H18/H9</f>
        <v>3.9170795767252313E-3</v>
      </c>
      <c r="K18" s="42">
        <f t="shared" si="3"/>
        <v>0</v>
      </c>
      <c r="L18" s="42">
        <f t="shared" si="3"/>
        <v>190.6</v>
      </c>
      <c r="M18" s="42">
        <f t="shared" si="3"/>
        <v>190.6</v>
      </c>
      <c r="N18" s="16" t="e">
        <f t="shared" si="4"/>
        <v>#DIV/0!</v>
      </c>
      <c r="O18" s="16" t="e">
        <f t="shared" si="4"/>
        <v>#DIV/0!</v>
      </c>
      <c r="P18" s="16" t="e">
        <f t="shared" si="4"/>
        <v>#DIV/0!</v>
      </c>
    </row>
    <row r="19" spans="1:195" x14ac:dyDescent="0.2">
      <c r="A19" s="14">
        <v>3</v>
      </c>
      <c r="B19" s="19" t="s">
        <v>39</v>
      </c>
      <c r="C19" s="15"/>
      <c r="D19" s="46"/>
      <c r="E19" s="46"/>
      <c r="F19" s="16"/>
      <c r="G19" s="15"/>
      <c r="H19" s="15"/>
      <c r="I19" s="15"/>
      <c r="J19" s="16">
        <f>H19/H9</f>
        <v>0</v>
      </c>
      <c r="K19" s="42"/>
      <c r="L19" s="42"/>
      <c r="M19" s="42"/>
      <c r="N19" s="16"/>
      <c r="O19" s="16"/>
      <c r="P19" s="16"/>
    </row>
    <row r="20" spans="1:195" x14ac:dyDescent="0.2">
      <c r="A20" s="14">
        <v>4</v>
      </c>
      <c r="B20" s="17" t="s">
        <v>17</v>
      </c>
      <c r="C20" s="15"/>
      <c r="D20" s="46"/>
      <c r="E20" s="46"/>
      <c r="F20" s="16"/>
      <c r="G20" s="15"/>
      <c r="H20" s="15"/>
      <c r="I20" s="15"/>
      <c r="J20" s="16"/>
      <c r="K20" s="42"/>
      <c r="L20" s="42"/>
      <c r="M20" s="42"/>
      <c r="N20" s="16"/>
      <c r="O20" s="16"/>
      <c r="P20" s="16"/>
    </row>
    <row r="21" spans="1:195" x14ac:dyDescent="0.2">
      <c r="A21" s="14">
        <v>5</v>
      </c>
      <c r="B21" s="17" t="s">
        <v>40</v>
      </c>
      <c r="C21" s="15"/>
      <c r="D21" s="46">
        <v>1217.3</v>
      </c>
      <c r="E21" s="46">
        <v>0</v>
      </c>
      <c r="F21" s="16">
        <f>D21/D9</f>
        <v>2.72932324083873E-2</v>
      </c>
      <c r="G21" s="15"/>
      <c r="H21" s="15"/>
      <c r="I21" s="15"/>
      <c r="J21" s="16">
        <f>H21/H9</f>
        <v>0</v>
      </c>
      <c r="K21" s="42">
        <f t="shared" ref="K21:K29" si="5">G21-C21</f>
        <v>0</v>
      </c>
      <c r="L21" s="42">
        <f t="shared" ref="L21:L29" si="6">H21-D21</f>
        <v>-1217.3</v>
      </c>
      <c r="M21" s="42">
        <f t="shared" ref="M21:M29" si="7">I21-E21</f>
        <v>0</v>
      </c>
      <c r="N21" s="16" t="e">
        <f t="shared" ref="N21:N29" si="8">G21/C21</f>
        <v>#DIV/0!</v>
      </c>
      <c r="O21" s="16">
        <f t="shared" ref="O21:O29" si="9">H21/D21</f>
        <v>0</v>
      </c>
      <c r="P21" s="16" t="e">
        <f t="shared" ref="P21:P29" si="10">I21/E21</f>
        <v>#DIV/0!</v>
      </c>
    </row>
    <row r="22" spans="1:195" x14ac:dyDescent="0.2">
      <c r="A22" s="14">
        <v>6</v>
      </c>
      <c r="B22" s="17" t="s">
        <v>41</v>
      </c>
      <c r="C22" s="15"/>
      <c r="D22" s="46"/>
      <c r="E22" s="46"/>
      <c r="F22" s="16">
        <f>D22/D9</f>
        <v>0</v>
      </c>
      <c r="G22" s="15"/>
      <c r="H22" s="46"/>
      <c r="I22" s="46"/>
      <c r="J22" s="16">
        <f>H22/H9</f>
        <v>0</v>
      </c>
      <c r="K22" s="42">
        <f t="shared" si="5"/>
        <v>0</v>
      </c>
      <c r="L22" s="42">
        <f t="shared" si="6"/>
        <v>0</v>
      </c>
      <c r="M22" s="42">
        <f t="shared" si="7"/>
        <v>0</v>
      </c>
      <c r="N22" s="16" t="e">
        <f t="shared" si="8"/>
        <v>#DIV/0!</v>
      </c>
      <c r="O22" s="16" t="e">
        <f t="shared" si="9"/>
        <v>#DIV/0!</v>
      </c>
      <c r="P22" s="16" t="e">
        <f t="shared" si="10"/>
        <v>#DIV/0!</v>
      </c>
    </row>
    <row r="23" spans="1:195" x14ac:dyDescent="0.2">
      <c r="A23" s="14">
        <v>7</v>
      </c>
      <c r="B23" s="17" t="s">
        <v>42</v>
      </c>
      <c r="C23" s="15"/>
      <c r="D23" s="46"/>
      <c r="E23" s="46"/>
      <c r="F23" s="16">
        <f>D23/D9</f>
        <v>0</v>
      </c>
      <c r="G23" s="15"/>
      <c r="H23" s="46"/>
      <c r="I23" s="46"/>
      <c r="J23" s="16">
        <f>H23/H9</f>
        <v>0</v>
      </c>
      <c r="K23" s="42">
        <f t="shared" si="5"/>
        <v>0</v>
      </c>
      <c r="L23" s="42">
        <f t="shared" si="6"/>
        <v>0</v>
      </c>
      <c r="M23" s="42">
        <f t="shared" si="7"/>
        <v>0</v>
      </c>
      <c r="N23" s="16" t="e">
        <f t="shared" si="8"/>
        <v>#DIV/0!</v>
      </c>
      <c r="O23" s="16" t="e">
        <f t="shared" si="9"/>
        <v>#DIV/0!</v>
      </c>
      <c r="P23" s="16" t="e">
        <f t="shared" si="10"/>
        <v>#DIV/0!</v>
      </c>
    </row>
    <row r="24" spans="1:195" x14ac:dyDescent="0.2">
      <c r="A24" s="14">
        <v>8</v>
      </c>
      <c r="B24" s="17" t="s">
        <v>43</v>
      </c>
      <c r="C24" s="15"/>
      <c r="D24" s="15"/>
      <c r="E24" s="15"/>
      <c r="F24" s="16">
        <f>D24/D9</f>
        <v>0</v>
      </c>
      <c r="G24" s="15"/>
      <c r="H24" s="46"/>
      <c r="I24" s="46"/>
      <c r="J24" s="16">
        <f>H24/H9</f>
        <v>0</v>
      </c>
      <c r="K24" s="42">
        <f t="shared" si="5"/>
        <v>0</v>
      </c>
      <c r="L24" s="42">
        <f t="shared" si="6"/>
        <v>0</v>
      </c>
      <c r="M24" s="42">
        <f t="shared" si="7"/>
        <v>0</v>
      </c>
      <c r="N24" s="16" t="e">
        <f t="shared" si="8"/>
        <v>#DIV/0!</v>
      </c>
      <c r="O24" s="16" t="e">
        <f t="shared" si="9"/>
        <v>#DIV/0!</v>
      </c>
      <c r="P24" s="16" t="e">
        <f t="shared" si="10"/>
        <v>#DIV/0!</v>
      </c>
    </row>
    <row r="25" spans="1:195" x14ac:dyDescent="0.2">
      <c r="A25" s="14">
        <v>9</v>
      </c>
      <c r="B25" s="17" t="s">
        <v>18</v>
      </c>
      <c r="C25" s="15"/>
      <c r="D25" s="15">
        <v>652.79999999999995</v>
      </c>
      <c r="E25" s="15">
        <v>652.79999999999995</v>
      </c>
      <c r="F25" s="16">
        <f>D25/D9</f>
        <v>1.4636508762174672E-2</v>
      </c>
      <c r="G25" s="15"/>
      <c r="H25" s="46">
        <v>752.3</v>
      </c>
      <c r="I25" s="46">
        <v>752.3</v>
      </c>
      <c r="J25" s="16">
        <f>H25/H9</f>
        <v>1.5460750081691454E-2</v>
      </c>
      <c r="K25" s="42">
        <f t="shared" si="5"/>
        <v>0</v>
      </c>
      <c r="L25" s="42">
        <f t="shared" si="6"/>
        <v>99.5</v>
      </c>
      <c r="M25" s="42">
        <f t="shared" si="7"/>
        <v>99.5</v>
      </c>
      <c r="N25" s="16" t="e">
        <f t="shared" si="8"/>
        <v>#DIV/0!</v>
      </c>
      <c r="O25" s="16">
        <f t="shared" si="9"/>
        <v>1.1524203431372548</v>
      </c>
      <c r="P25" s="16">
        <f t="shared" si="10"/>
        <v>1.1524203431372548</v>
      </c>
    </row>
    <row r="26" spans="1:195" x14ac:dyDescent="0.2">
      <c r="A26" s="14">
        <v>10</v>
      </c>
      <c r="B26" s="17" t="s">
        <v>44</v>
      </c>
      <c r="C26" s="15"/>
      <c r="D26" s="46"/>
      <c r="E26" s="46"/>
      <c r="F26" s="16">
        <f>D26/D9</f>
        <v>0</v>
      </c>
      <c r="G26" s="15"/>
      <c r="H26" s="46">
        <v>1996.5</v>
      </c>
      <c r="I26" s="46">
        <v>1996.5</v>
      </c>
      <c r="J26" s="16">
        <f>H26/H9</f>
        <v>4.1030689270366863E-2</v>
      </c>
      <c r="K26" s="42">
        <f t="shared" si="5"/>
        <v>0</v>
      </c>
      <c r="L26" s="42">
        <f t="shared" si="6"/>
        <v>1996.5</v>
      </c>
      <c r="M26" s="42">
        <f t="shared" si="7"/>
        <v>1996.5</v>
      </c>
      <c r="N26" s="16" t="e">
        <f t="shared" si="8"/>
        <v>#DIV/0!</v>
      </c>
      <c r="O26" s="16" t="e">
        <f t="shared" si="9"/>
        <v>#DIV/0!</v>
      </c>
      <c r="P26" s="16" t="e">
        <f t="shared" si="10"/>
        <v>#DIV/0!</v>
      </c>
    </row>
    <row r="27" spans="1:195" x14ac:dyDescent="0.2">
      <c r="A27" s="14">
        <v>11</v>
      </c>
      <c r="B27" s="17" t="s">
        <v>45</v>
      </c>
      <c r="C27" s="15"/>
      <c r="D27" s="46">
        <v>2065.6999999999998</v>
      </c>
      <c r="E27" s="46">
        <v>2065.6999999999998</v>
      </c>
      <c r="F27" s="16">
        <f>D27/D9</f>
        <v>4.631531272981651E-2</v>
      </c>
      <c r="G27" s="15"/>
      <c r="H27" s="46">
        <v>2165.6999999999998</v>
      </c>
      <c r="I27" s="46">
        <v>2165.6999999999998</v>
      </c>
      <c r="J27" s="16">
        <f>H27/H9</f>
        <v>4.4507970825361134E-2</v>
      </c>
      <c r="K27" s="42">
        <f t="shared" si="5"/>
        <v>0</v>
      </c>
      <c r="L27" s="42">
        <f t="shared" si="6"/>
        <v>100</v>
      </c>
      <c r="M27" s="42">
        <f t="shared" si="7"/>
        <v>100</v>
      </c>
      <c r="N27" s="16" t="e">
        <f t="shared" si="8"/>
        <v>#DIV/0!</v>
      </c>
      <c r="O27" s="16">
        <f t="shared" si="9"/>
        <v>1.0484097400396959</v>
      </c>
      <c r="P27" s="16">
        <f t="shared" si="10"/>
        <v>1.0484097400396959</v>
      </c>
    </row>
    <row r="28" spans="1:195" x14ac:dyDescent="0.2">
      <c r="A28" s="14">
        <v>12</v>
      </c>
      <c r="B28" s="17" t="s">
        <v>46</v>
      </c>
      <c r="C28" s="15"/>
      <c r="D28" s="46"/>
      <c r="E28" s="46"/>
      <c r="F28" s="16">
        <f>D28/D9</f>
        <v>0</v>
      </c>
      <c r="G28" s="15"/>
      <c r="H28" s="46"/>
      <c r="I28" s="46"/>
      <c r="J28" s="16">
        <f>H28/H9</f>
        <v>0</v>
      </c>
      <c r="K28" s="42">
        <f t="shared" si="5"/>
        <v>0</v>
      </c>
      <c r="L28" s="42">
        <f t="shared" si="6"/>
        <v>0</v>
      </c>
      <c r="M28" s="42">
        <f t="shared" si="7"/>
        <v>0</v>
      </c>
      <c r="N28" s="16" t="e">
        <f t="shared" si="8"/>
        <v>#DIV/0!</v>
      </c>
      <c r="O28" s="16" t="e">
        <f t="shared" si="9"/>
        <v>#DIV/0!</v>
      </c>
      <c r="P28" s="16" t="e">
        <f t="shared" si="10"/>
        <v>#DIV/0!</v>
      </c>
    </row>
    <row r="29" spans="1:195" x14ac:dyDescent="0.2">
      <c r="A29" s="14">
        <v>13</v>
      </c>
      <c r="B29" s="17" t="s">
        <v>47</v>
      </c>
      <c r="C29" s="15"/>
      <c r="D29" s="46"/>
      <c r="E29" s="46"/>
      <c r="F29" s="16">
        <f>D29/D9</f>
        <v>0</v>
      </c>
      <c r="G29" s="15"/>
      <c r="H29" s="46"/>
      <c r="I29" s="46"/>
      <c r="J29" s="16">
        <f>H29/H9</f>
        <v>0</v>
      </c>
      <c r="K29" s="42">
        <f t="shared" si="5"/>
        <v>0</v>
      </c>
      <c r="L29" s="42">
        <f t="shared" si="6"/>
        <v>0</v>
      </c>
      <c r="M29" s="42">
        <f t="shared" si="7"/>
        <v>0</v>
      </c>
      <c r="N29" s="16" t="e">
        <f t="shared" si="8"/>
        <v>#DIV/0!</v>
      </c>
      <c r="O29" s="16" t="e">
        <f t="shared" si="9"/>
        <v>#DIV/0!</v>
      </c>
      <c r="P29" s="16" t="e">
        <f t="shared" si="10"/>
        <v>#DIV/0!</v>
      </c>
    </row>
    <row r="30" spans="1:195" x14ac:dyDescent="0.2">
      <c r="A30" s="14">
        <v>14</v>
      </c>
      <c r="B30" s="17" t="s">
        <v>19</v>
      </c>
      <c r="C30" s="15"/>
      <c r="D30" s="46"/>
      <c r="E30" s="46"/>
      <c r="F30" s="16"/>
      <c r="G30" s="15"/>
      <c r="H30" s="46"/>
      <c r="I30" s="46"/>
      <c r="J30" s="16"/>
      <c r="K30" s="42"/>
      <c r="L30" s="42"/>
      <c r="M30" s="42"/>
      <c r="N30" s="16"/>
      <c r="O30" s="16"/>
      <c r="P30" s="16"/>
    </row>
    <row r="31" spans="1:195" s="20" customFormat="1" x14ac:dyDescent="0.2">
      <c r="A31" s="14">
        <v>15</v>
      </c>
      <c r="B31" s="17" t="s">
        <v>48</v>
      </c>
      <c r="C31" s="15"/>
      <c r="D31" s="46"/>
      <c r="E31" s="46"/>
      <c r="F31" s="16">
        <f>D31/D9</f>
        <v>0</v>
      </c>
      <c r="G31" s="46"/>
      <c r="H31" s="46"/>
      <c r="I31" s="46"/>
      <c r="J31" s="16">
        <f>H31/H9</f>
        <v>0</v>
      </c>
      <c r="K31" s="42">
        <f>G31-C31</f>
        <v>0</v>
      </c>
      <c r="L31" s="42">
        <f>H31-D31</f>
        <v>0</v>
      </c>
      <c r="M31" s="42">
        <f>I31-E31</f>
        <v>0</v>
      </c>
      <c r="N31" s="16" t="e">
        <f>G31/C31</f>
        <v>#DIV/0!</v>
      </c>
      <c r="O31" s="16" t="e">
        <f>H31/D31</f>
        <v>#DIV/0!</v>
      </c>
      <c r="P31" s="16" t="e">
        <f>I31/E31</f>
        <v>#DIV/0!</v>
      </c>
      <c r="Q31" s="21"/>
      <c r="R31" s="21"/>
      <c r="S31" s="21"/>
      <c r="T31" s="21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</row>
    <row r="32" spans="1:195" s="20" customFormat="1" x14ac:dyDescent="0.2">
      <c r="A32" s="32"/>
      <c r="B32" s="47" t="s">
        <v>20</v>
      </c>
      <c r="C32" s="44"/>
      <c r="D32" s="44">
        <v>6712.1</v>
      </c>
      <c r="E32" s="44">
        <v>6712.1</v>
      </c>
      <c r="F32" s="48"/>
      <c r="G32" s="44"/>
      <c r="H32" s="44">
        <v>3784.1</v>
      </c>
      <c r="I32" s="44">
        <v>3784.1</v>
      </c>
      <c r="J32" s="44"/>
      <c r="K32" s="49"/>
      <c r="L32" s="49"/>
      <c r="M32" s="49"/>
      <c r="N32" s="46"/>
      <c r="O32" s="40"/>
      <c r="P32" s="40"/>
      <c r="Q32" s="21"/>
      <c r="R32" s="21"/>
      <c r="S32" s="21"/>
      <c r="T32" s="21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</row>
    <row r="33" spans="1:195" s="20" customFormat="1" x14ac:dyDescent="0.2">
      <c r="A33" s="32"/>
      <c r="B33" s="47"/>
      <c r="C33" s="46"/>
      <c r="D33" s="46"/>
      <c r="E33" s="46"/>
      <c r="F33" s="50"/>
      <c r="G33" s="46"/>
      <c r="H33" s="46"/>
      <c r="I33" s="46"/>
      <c r="J33" s="46"/>
      <c r="K33" s="49"/>
      <c r="L33" s="49"/>
      <c r="M33" s="49"/>
      <c r="N33" s="46"/>
      <c r="O33" s="40"/>
      <c r="P33" s="40"/>
      <c r="Q33" s="21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</row>
    <row r="34" spans="1:195" s="20" customFormat="1" x14ac:dyDescent="0.2">
      <c r="A34" s="11"/>
      <c r="B34" s="11" t="s">
        <v>21</v>
      </c>
      <c r="C34" s="12">
        <f t="shared" ref="C34:J34" si="11">SUM(C36:C45)</f>
        <v>39838.800000000003</v>
      </c>
      <c r="D34" s="12">
        <f t="shared" si="11"/>
        <v>51312.9</v>
      </c>
      <c r="E34" s="12">
        <f t="shared" si="11"/>
        <v>49282.999999999993</v>
      </c>
      <c r="F34" s="13">
        <f t="shared" si="11"/>
        <v>1</v>
      </c>
      <c r="G34" s="12">
        <f t="shared" si="11"/>
        <v>40376.600000000006</v>
      </c>
      <c r="H34" s="12">
        <f t="shared" si="11"/>
        <v>52442.8</v>
      </c>
      <c r="I34" s="12">
        <f t="shared" si="11"/>
        <v>50576.80000000001</v>
      </c>
      <c r="J34" s="13">
        <f t="shared" si="11"/>
        <v>0.99999999999999989</v>
      </c>
      <c r="K34" s="12">
        <f>G34-C34</f>
        <v>537.80000000000291</v>
      </c>
      <c r="L34" s="12">
        <f>H34-D34</f>
        <v>1129.9000000000015</v>
      </c>
      <c r="M34" s="12">
        <f>I34-E34</f>
        <v>1293.8000000000175</v>
      </c>
      <c r="N34" s="13">
        <f>G34/C34</f>
        <v>1.0134994025924475</v>
      </c>
      <c r="O34" s="13">
        <f>H34/D34</f>
        <v>1.0220198039869117</v>
      </c>
      <c r="P34" s="13">
        <f>I34/E34</f>
        <v>1.0262524602804215</v>
      </c>
      <c r="Q34" s="21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</row>
    <row r="35" spans="1:195" s="20" customFormat="1" x14ac:dyDescent="0.2">
      <c r="A35" s="32"/>
      <c r="B35" s="35" t="s">
        <v>22</v>
      </c>
      <c r="C35" s="37"/>
      <c r="D35" s="51"/>
      <c r="E35" s="51"/>
      <c r="F35" s="36"/>
      <c r="G35" s="37"/>
      <c r="H35" s="51"/>
      <c r="I35" s="51"/>
      <c r="J35" s="51"/>
      <c r="K35" s="52"/>
      <c r="L35" s="52"/>
      <c r="M35" s="52"/>
      <c r="N35" s="51"/>
      <c r="O35" s="51"/>
      <c r="P35" s="51"/>
      <c r="Q35" s="21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</row>
    <row r="36" spans="1:195" s="20" customFormat="1" x14ac:dyDescent="0.2">
      <c r="A36" s="33">
        <v>1</v>
      </c>
      <c r="B36" s="53" t="s">
        <v>23</v>
      </c>
      <c r="C36" s="54">
        <v>22689.7</v>
      </c>
      <c r="D36" s="40">
        <v>22970.2</v>
      </c>
      <c r="E36" s="40">
        <v>22954.399999999994</v>
      </c>
      <c r="F36" s="41">
        <f>D36/D34</f>
        <v>0.44764961637327066</v>
      </c>
      <c r="G36" s="54">
        <v>18428.400000000001</v>
      </c>
      <c r="H36" s="54">
        <v>25654.100000000002</v>
      </c>
      <c r="I36" s="54">
        <v>25605.100000000006</v>
      </c>
      <c r="J36" s="41">
        <f>H36/H34</f>
        <v>0.48918249979024769</v>
      </c>
      <c r="K36" s="55">
        <f t="shared" ref="K36:M46" si="12">G36-C36</f>
        <v>-4261.2999999999993</v>
      </c>
      <c r="L36" s="42">
        <f t="shared" si="12"/>
        <v>2683.9000000000015</v>
      </c>
      <c r="M36" s="42">
        <f t="shared" si="12"/>
        <v>2650.7000000000116</v>
      </c>
      <c r="N36" s="16">
        <f t="shared" ref="N36:P46" si="13">G36/C36</f>
        <v>0.81219231633736899</v>
      </c>
      <c r="O36" s="16">
        <f t="shared" si="13"/>
        <v>1.1168426918355088</v>
      </c>
      <c r="P36" s="16">
        <f t="shared" si="13"/>
        <v>1.1154767713379576</v>
      </c>
      <c r="Q36" s="21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</row>
    <row r="37" spans="1:195" s="20" customFormat="1" x14ac:dyDescent="0.2">
      <c r="A37" s="33">
        <v>2</v>
      </c>
      <c r="B37" s="53" t="s">
        <v>24</v>
      </c>
      <c r="C37" s="54">
        <v>270</v>
      </c>
      <c r="D37" s="54">
        <v>490</v>
      </c>
      <c r="E37" s="54">
        <v>487.2</v>
      </c>
      <c r="F37" s="41">
        <f>D37/D34</f>
        <v>9.5492556452665897E-3</v>
      </c>
      <c r="G37" s="54">
        <v>500</v>
      </c>
      <c r="H37" s="54">
        <v>500</v>
      </c>
      <c r="I37" s="54">
        <v>499.9</v>
      </c>
      <c r="J37" s="41">
        <f>H37/H34</f>
        <v>9.534197258727603E-3</v>
      </c>
      <c r="K37" s="55">
        <f t="shared" si="12"/>
        <v>230</v>
      </c>
      <c r="L37" s="42">
        <f t="shared" si="12"/>
        <v>10</v>
      </c>
      <c r="M37" s="42">
        <f t="shared" si="12"/>
        <v>12.699999999999989</v>
      </c>
      <c r="N37" s="16">
        <f t="shared" si="13"/>
        <v>1.8518518518518519</v>
      </c>
      <c r="O37" s="16">
        <f t="shared" si="13"/>
        <v>1.0204081632653061</v>
      </c>
      <c r="P37" s="16">
        <f t="shared" si="13"/>
        <v>1.0260673234811166</v>
      </c>
      <c r="Q37" s="21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</row>
    <row r="38" spans="1:195" s="20" customFormat="1" x14ac:dyDescent="0.2">
      <c r="A38" s="33">
        <v>3</v>
      </c>
      <c r="B38" s="53" t="s">
        <v>25</v>
      </c>
      <c r="C38" s="54">
        <v>0</v>
      </c>
      <c r="D38" s="40">
        <v>0</v>
      </c>
      <c r="E38" s="40">
        <v>0</v>
      </c>
      <c r="F38" s="41">
        <f>D38/D34</f>
        <v>0</v>
      </c>
      <c r="G38" s="54">
        <v>0</v>
      </c>
      <c r="H38" s="54">
        <v>0</v>
      </c>
      <c r="I38" s="54">
        <v>0</v>
      </c>
      <c r="J38" s="41">
        <f>H38/H34</f>
        <v>0</v>
      </c>
      <c r="K38" s="55">
        <f t="shared" si="12"/>
        <v>0</v>
      </c>
      <c r="L38" s="42">
        <f t="shared" si="12"/>
        <v>0</v>
      </c>
      <c r="M38" s="42">
        <f t="shared" si="12"/>
        <v>0</v>
      </c>
      <c r="N38" s="16" t="e">
        <f t="shared" si="13"/>
        <v>#DIV/0!</v>
      </c>
      <c r="O38" s="16" t="e">
        <f t="shared" si="13"/>
        <v>#DIV/0!</v>
      </c>
      <c r="P38" s="16" t="e">
        <f t="shared" si="13"/>
        <v>#DIV/0!</v>
      </c>
      <c r="Q38" s="21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</row>
    <row r="39" spans="1:195" s="20" customFormat="1" x14ac:dyDescent="0.2">
      <c r="A39" s="33">
        <v>4</v>
      </c>
      <c r="B39" s="53" t="s">
        <v>26</v>
      </c>
      <c r="C39" s="54">
        <v>1580</v>
      </c>
      <c r="D39" s="54">
        <v>1873</v>
      </c>
      <c r="E39" s="40">
        <v>1831.6999999999998</v>
      </c>
      <c r="F39" s="41">
        <f>D39/D34</f>
        <v>3.6501542497110864E-2</v>
      </c>
      <c r="G39" s="54">
        <v>810</v>
      </c>
      <c r="H39" s="54">
        <v>1440</v>
      </c>
      <c r="I39" s="54">
        <v>1440</v>
      </c>
      <c r="J39" s="41">
        <f>H39/H34</f>
        <v>2.7458488105135497E-2</v>
      </c>
      <c r="K39" s="55">
        <f t="shared" si="12"/>
        <v>-770</v>
      </c>
      <c r="L39" s="42">
        <f t="shared" si="12"/>
        <v>-433</v>
      </c>
      <c r="M39" s="42">
        <f t="shared" si="12"/>
        <v>-391.69999999999982</v>
      </c>
      <c r="N39" s="16">
        <f t="shared" si="13"/>
        <v>0.51265822784810122</v>
      </c>
      <c r="O39" s="16">
        <f t="shared" si="13"/>
        <v>0.76882007474639613</v>
      </c>
      <c r="P39" s="16">
        <f t="shared" si="13"/>
        <v>0.78615493803570458</v>
      </c>
      <c r="Q39" s="21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</row>
    <row r="40" spans="1:195" s="20" customFormat="1" x14ac:dyDescent="0.2">
      <c r="A40" s="33">
        <v>5</v>
      </c>
      <c r="B40" s="53" t="s">
        <v>27</v>
      </c>
      <c r="C40" s="54">
        <v>0</v>
      </c>
      <c r="D40" s="40">
        <v>0</v>
      </c>
      <c r="E40" s="40">
        <v>0</v>
      </c>
      <c r="F40" s="41">
        <f>D40/D34</f>
        <v>0</v>
      </c>
      <c r="G40" s="54">
        <v>0</v>
      </c>
      <c r="H40" s="54">
        <v>0</v>
      </c>
      <c r="I40" s="54">
        <v>0</v>
      </c>
      <c r="J40" s="41">
        <f>H40/H34</f>
        <v>0</v>
      </c>
      <c r="K40" s="55">
        <f t="shared" si="12"/>
        <v>0</v>
      </c>
      <c r="L40" s="42">
        <f t="shared" si="12"/>
        <v>0</v>
      </c>
      <c r="M40" s="42">
        <f t="shared" si="12"/>
        <v>0</v>
      </c>
      <c r="N40" s="16" t="e">
        <f t="shared" si="13"/>
        <v>#DIV/0!</v>
      </c>
      <c r="O40" s="16" t="e">
        <f t="shared" si="13"/>
        <v>#DIV/0!</v>
      </c>
      <c r="P40" s="16" t="e">
        <f t="shared" si="13"/>
        <v>#DIV/0!</v>
      </c>
      <c r="Q40" s="21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</row>
    <row r="41" spans="1:195" s="20" customFormat="1" x14ac:dyDescent="0.2">
      <c r="A41" s="33">
        <v>6</v>
      </c>
      <c r="B41" s="53" t="s">
        <v>28</v>
      </c>
      <c r="C41" s="54">
        <v>870</v>
      </c>
      <c r="D41" s="40">
        <v>7900.8</v>
      </c>
      <c r="E41" s="40">
        <v>7861.3000000000011</v>
      </c>
      <c r="F41" s="41">
        <f>D41/D34</f>
        <v>0.15397297755535158</v>
      </c>
      <c r="G41" s="54">
        <v>7473.7</v>
      </c>
      <c r="H41" s="54">
        <v>7750.4</v>
      </c>
      <c r="I41" s="54">
        <v>7709.4</v>
      </c>
      <c r="J41" s="41">
        <f>H41/H34</f>
        <v>0.14778768486808483</v>
      </c>
      <c r="K41" s="55">
        <f t="shared" si="12"/>
        <v>6603.7</v>
      </c>
      <c r="L41" s="42">
        <f t="shared" si="12"/>
        <v>-150.40000000000055</v>
      </c>
      <c r="M41" s="42">
        <f t="shared" si="12"/>
        <v>-151.90000000000146</v>
      </c>
      <c r="N41" s="16">
        <f t="shared" si="13"/>
        <v>8.5904597701149417</v>
      </c>
      <c r="O41" s="16">
        <f t="shared" si="13"/>
        <v>0.9809639530174159</v>
      </c>
      <c r="P41" s="16">
        <f t="shared" si="13"/>
        <v>0.98067749608843302</v>
      </c>
      <c r="Q41" s="21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</row>
    <row r="42" spans="1:195" s="20" customFormat="1" x14ac:dyDescent="0.2">
      <c r="A42" s="33">
        <v>7</v>
      </c>
      <c r="B42" s="53" t="s">
        <v>29</v>
      </c>
      <c r="C42" s="54">
        <v>0</v>
      </c>
      <c r="D42" s="40">
        <v>0</v>
      </c>
      <c r="E42" s="40">
        <v>0</v>
      </c>
      <c r="F42" s="41">
        <f>D42/D34</f>
        <v>0</v>
      </c>
      <c r="G42" s="54">
        <v>0</v>
      </c>
      <c r="H42" s="54">
        <v>0</v>
      </c>
      <c r="I42" s="54">
        <v>0</v>
      </c>
      <c r="J42" s="41">
        <f>H42/H34</f>
        <v>0</v>
      </c>
      <c r="K42" s="55">
        <f t="shared" si="12"/>
        <v>0</v>
      </c>
      <c r="L42" s="42">
        <f t="shared" si="12"/>
        <v>0</v>
      </c>
      <c r="M42" s="42">
        <f t="shared" si="12"/>
        <v>0</v>
      </c>
      <c r="N42" s="16" t="e">
        <f t="shared" si="13"/>
        <v>#DIV/0!</v>
      </c>
      <c r="O42" s="16" t="e">
        <f t="shared" si="13"/>
        <v>#DIV/0!</v>
      </c>
      <c r="P42" s="16" t="e">
        <f t="shared" si="13"/>
        <v>#DIV/0!</v>
      </c>
      <c r="Q42" s="21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</row>
    <row r="43" spans="1:195" s="20" customFormat="1" x14ac:dyDescent="0.2">
      <c r="A43" s="33">
        <v>8</v>
      </c>
      <c r="B43" s="53" t="s">
        <v>30</v>
      </c>
      <c r="C43" s="54">
        <v>3071</v>
      </c>
      <c r="D43" s="40">
        <v>3371.8999999999996</v>
      </c>
      <c r="E43" s="40">
        <v>3359.6000000000004</v>
      </c>
      <c r="F43" s="41">
        <f>D43/D34</f>
        <v>6.5712520633213076E-2</v>
      </c>
      <c r="G43" s="54">
        <v>3576.2</v>
      </c>
      <c r="H43" s="54">
        <v>3600.5</v>
      </c>
      <c r="I43" s="54">
        <v>3293.3999999999996</v>
      </c>
      <c r="J43" s="41">
        <f>H43/H34</f>
        <v>6.8655754460097473E-2</v>
      </c>
      <c r="K43" s="55">
        <f t="shared" si="12"/>
        <v>505.19999999999982</v>
      </c>
      <c r="L43" s="42">
        <f t="shared" si="12"/>
        <v>228.60000000000036</v>
      </c>
      <c r="M43" s="42">
        <f t="shared" si="12"/>
        <v>-66.200000000000728</v>
      </c>
      <c r="N43" s="16">
        <f t="shared" si="13"/>
        <v>1.1645066753500488</v>
      </c>
      <c r="O43" s="16">
        <f t="shared" si="13"/>
        <v>1.067795604851864</v>
      </c>
      <c r="P43" s="16">
        <f t="shared" si="13"/>
        <v>0.98029527324681487</v>
      </c>
      <c r="Q43" s="21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</row>
    <row r="44" spans="1:195" s="20" customFormat="1" x14ac:dyDescent="0.2">
      <c r="A44" s="33">
        <v>9</v>
      </c>
      <c r="B44" s="53" t="s">
        <v>31</v>
      </c>
      <c r="C44" s="54">
        <v>9622.7999999999993</v>
      </c>
      <c r="D44" s="40">
        <v>11125.900000000001</v>
      </c>
      <c r="E44" s="40">
        <v>9207.6999999999989</v>
      </c>
      <c r="F44" s="41">
        <f>D44/D34</f>
        <v>0.21682461915035012</v>
      </c>
      <c r="G44" s="54">
        <v>7883.3</v>
      </c>
      <c r="H44" s="54">
        <v>10479.4</v>
      </c>
      <c r="I44" s="54">
        <v>9010.6</v>
      </c>
      <c r="J44" s="41">
        <f>H44/H34</f>
        <v>0.19982533350622009</v>
      </c>
      <c r="K44" s="55">
        <f t="shared" si="12"/>
        <v>-1739.4999999999991</v>
      </c>
      <c r="L44" s="42">
        <f t="shared" si="12"/>
        <v>-646.50000000000182</v>
      </c>
      <c r="M44" s="42">
        <f t="shared" si="12"/>
        <v>-197.09999999999854</v>
      </c>
      <c r="N44" s="16">
        <f t="shared" si="13"/>
        <v>0.81923140873758171</v>
      </c>
      <c r="O44" s="16">
        <f t="shared" si="13"/>
        <v>0.94189234129373789</v>
      </c>
      <c r="P44" s="16">
        <f t="shared" si="13"/>
        <v>0.97859400284544473</v>
      </c>
      <c r="Q44" s="21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</row>
    <row r="45" spans="1:195" s="20" customFormat="1" x14ac:dyDescent="0.2">
      <c r="A45" s="33">
        <v>10</v>
      </c>
      <c r="B45" s="53" t="s">
        <v>32</v>
      </c>
      <c r="C45" s="54">
        <v>1735.3000000000002</v>
      </c>
      <c r="D45" s="40">
        <v>3581.0999999999995</v>
      </c>
      <c r="E45" s="40">
        <v>3581.1</v>
      </c>
      <c r="F45" s="41">
        <f>D45/D34</f>
        <v>6.97894681454371E-2</v>
      </c>
      <c r="G45" s="54">
        <v>1705</v>
      </c>
      <c r="H45" s="54">
        <v>3018.4</v>
      </c>
      <c r="I45" s="54">
        <v>3018.4</v>
      </c>
      <c r="J45" s="41">
        <f>H45/H34</f>
        <v>5.7556042011486799E-2</v>
      </c>
      <c r="K45" s="55">
        <f t="shared" si="12"/>
        <v>-30.300000000000182</v>
      </c>
      <c r="L45" s="42">
        <f t="shared" si="12"/>
        <v>-562.69999999999936</v>
      </c>
      <c r="M45" s="42">
        <f t="shared" si="12"/>
        <v>-562.69999999999982</v>
      </c>
      <c r="N45" s="16">
        <f t="shared" si="13"/>
        <v>0.98253904224053468</v>
      </c>
      <c r="O45" s="16">
        <f t="shared" si="13"/>
        <v>0.84286950936862992</v>
      </c>
      <c r="P45" s="16">
        <f t="shared" si="13"/>
        <v>0.84286950936862981</v>
      </c>
      <c r="Q45" s="21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</row>
    <row r="46" spans="1:195" s="20" customFormat="1" ht="13.5" x14ac:dyDescent="0.25">
      <c r="A46" s="32"/>
      <c r="B46" s="47" t="s">
        <v>33</v>
      </c>
      <c r="C46" s="56"/>
      <c r="D46" s="44"/>
      <c r="E46" s="44">
        <v>3784.1</v>
      </c>
      <c r="F46" s="57"/>
      <c r="G46" s="56"/>
      <c r="H46" s="44"/>
      <c r="I46" s="44">
        <v>836.8</v>
      </c>
      <c r="J46" s="57"/>
      <c r="K46" s="58"/>
      <c r="L46" s="58"/>
      <c r="M46" s="58">
        <f t="shared" si="12"/>
        <v>-2947.3</v>
      </c>
      <c r="N46" s="45"/>
      <c r="O46" s="45"/>
      <c r="P46" s="45">
        <f t="shared" si="13"/>
        <v>0.22113580507914696</v>
      </c>
      <c r="Q46" s="21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</row>
    <row r="47" spans="1:195" s="59" customFormat="1" x14ac:dyDescent="0.2">
      <c r="A47" s="32"/>
      <c r="B47" s="34" t="s">
        <v>34</v>
      </c>
      <c r="C47" s="44">
        <f>C9+C32-C34-C46</f>
        <v>-7.2759576141834259E-12</v>
      </c>
      <c r="D47" s="44">
        <f>D9+D32-D34-D46</f>
        <v>-1.4551915228366852E-11</v>
      </c>
      <c r="E47" s="44">
        <f>E9+E32-E34-E46</f>
        <v>1.3187673175707459E-11</v>
      </c>
      <c r="F47" s="44"/>
      <c r="G47" s="44">
        <f>G9+G32-G34-G46</f>
        <v>-7.2759576141834259E-12</v>
      </c>
      <c r="H47" s="44">
        <f>H9+H32-H34-H46</f>
        <v>-7.2759576141834259E-12</v>
      </c>
      <c r="I47" s="44">
        <f>I9+I32-I34-I46</f>
        <v>-1.1596057447604835E-11</v>
      </c>
      <c r="J47" s="44"/>
      <c r="K47" s="49"/>
      <c r="L47" s="49"/>
      <c r="M47" s="49"/>
      <c r="N47" s="46"/>
      <c r="O47" s="46"/>
      <c r="P47" s="46"/>
      <c r="Q47" s="21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</row>
    <row r="48" spans="1:195" s="59" customFormat="1" x14ac:dyDescent="0.2">
      <c r="A48" s="31"/>
      <c r="B48" s="60"/>
      <c r="C48" s="29"/>
      <c r="D48" s="29"/>
      <c r="E48" s="29"/>
      <c r="F48" s="29"/>
      <c r="G48" s="29"/>
      <c r="H48" s="29"/>
      <c r="I48" s="29"/>
      <c r="J48" s="29"/>
      <c r="K48" s="30"/>
      <c r="L48" s="30"/>
      <c r="M48" s="30"/>
      <c r="N48" s="29"/>
      <c r="O48" s="29"/>
      <c r="P48" s="29"/>
      <c r="Q48" s="21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</row>
    <row r="49" spans="1:195" s="59" customFormat="1" ht="15" x14ac:dyDescent="0.2">
      <c r="A49" s="31"/>
      <c r="B49" s="61"/>
      <c r="C49" s="29"/>
      <c r="D49" s="29"/>
      <c r="E49" s="29"/>
      <c r="F49" s="29"/>
      <c r="G49" s="62"/>
      <c r="H49" s="62"/>
      <c r="I49" s="63"/>
      <c r="J49" s="29"/>
      <c r="K49" s="30"/>
      <c r="L49" s="30"/>
      <c r="M49" s="30"/>
      <c r="N49" s="29"/>
      <c r="O49" s="29"/>
      <c r="P49" s="29"/>
      <c r="Q49" s="21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</row>
    <row r="50" spans="1:195" ht="15" x14ac:dyDescent="0.2">
      <c r="A50" s="31"/>
      <c r="B50" s="64"/>
      <c r="C50" s="29"/>
      <c r="D50" s="29"/>
      <c r="E50" s="29"/>
      <c r="F50" s="29"/>
      <c r="G50" s="62"/>
      <c r="H50" s="62"/>
      <c r="I50" s="63"/>
      <c r="J50" s="29"/>
      <c r="K50" s="30"/>
      <c r="L50" s="30"/>
      <c r="M50" s="30"/>
      <c r="N50" s="29"/>
      <c r="O50" s="29"/>
      <c r="P50" s="29"/>
    </row>
    <row r="51" spans="1:195" ht="15" x14ac:dyDescent="0.2">
      <c r="A51" s="31"/>
      <c r="B51" s="61"/>
      <c r="C51" s="29"/>
      <c r="D51" s="29"/>
      <c r="E51" s="29"/>
      <c r="F51" s="29"/>
      <c r="G51" s="29"/>
      <c r="H51" s="29"/>
      <c r="I51" s="63"/>
      <c r="J51" s="29"/>
      <c r="K51" s="30"/>
      <c r="L51" s="30"/>
      <c r="M51" s="30"/>
      <c r="N51" s="29"/>
      <c r="O51" s="29"/>
      <c r="P51" s="29"/>
    </row>
  </sheetData>
  <mergeCells count="13">
    <mergeCell ref="A5:A7"/>
    <mergeCell ref="B5:B7"/>
    <mergeCell ref="C5:P5"/>
    <mergeCell ref="C6:F6"/>
    <mergeCell ref="G6:J6"/>
    <mergeCell ref="K6:K7"/>
    <mergeCell ref="L6:L7"/>
    <mergeCell ref="M6:M7"/>
    <mergeCell ref="N6:N7"/>
    <mergeCell ref="O6:O7"/>
    <mergeCell ref="P6:P7"/>
    <mergeCell ref="A2:P2"/>
    <mergeCell ref="A3:P3"/>
  </mergeCells>
  <pageMargins left="0.39370078740157483" right="0" top="0.51181102362204722" bottom="0.19685039370078741" header="0.31496062992125984" footer="0.31496062992125984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Эрнис Асамбаев</dc:creator>
  <cp:lastModifiedBy>Эрнис Асамбаев</cp:lastModifiedBy>
  <cp:lastPrinted>2026-02-20T07:43:28Z</cp:lastPrinted>
  <dcterms:created xsi:type="dcterms:W3CDTF">2024-10-23T10:58:39Z</dcterms:created>
  <dcterms:modified xsi:type="dcterms:W3CDTF">2026-04-06T11:36:36Z</dcterms:modified>
</cp:coreProperties>
</file>